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DFJM-DRE\01 Concessions\2025-127C - Café des Marronniers\Annexes\"/>
    </mc:Choice>
  </mc:AlternateContent>
  <bookViews>
    <workbookView xWindow="-105" yWindow="-105" windowWidth="19425" windowHeight="10425"/>
  </bookViews>
  <sheets>
    <sheet name="Pdg" sheetId="13" r:id="rId1"/>
    <sheet name="Annexe fi - 1" sheetId="1" r:id="rId2"/>
    <sheet name="Annexe fi - 2" sheetId="3" r:id="rId3"/>
    <sheet name="Annexe fi - 3" sheetId="10" r:id="rId4"/>
    <sheet name="Annexe fi - 4" sheetId="14" r:id="rId5"/>
    <sheet name="Annexe fi - 5" sheetId="9" r:id="rId6"/>
    <sheet name="Annexe fi - 6" sheetId="12" r:id="rId7"/>
  </sheets>
  <definedNames>
    <definedName name="_xlnm.Print_Area" localSheetId="5">'Annexe fi - 5'!$A$1:$J$34</definedName>
    <definedName name="_xlnm.Print_Area" localSheetId="0">Pdg!$A$1:$H$16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10" l="1"/>
  <c r="M9" i="10"/>
  <c r="I9" i="10"/>
  <c r="H14" i="9" l="1"/>
  <c r="G14" i="9"/>
  <c r="F14" i="9"/>
  <c r="E14" i="9"/>
  <c r="D14" i="9"/>
  <c r="C14" i="9"/>
  <c r="B14" i="9"/>
  <c r="C8" i="9"/>
  <c r="C7" i="9"/>
  <c r="D7" i="9"/>
  <c r="E7" i="9"/>
  <c r="F7" i="9"/>
  <c r="G7" i="9"/>
  <c r="H7" i="9"/>
  <c r="B7" i="9"/>
  <c r="B23" i="14"/>
  <c r="B21" i="10" l="1"/>
  <c r="L10" i="10"/>
  <c r="C26" i="10" s="1"/>
  <c r="H15" i="9" s="1"/>
  <c r="H10" i="10"/>
  <c r="D10" i="10"/>
  <c r="B15" i="9" s="1"/>
  <c r="I8" i="3"/>
  <c r="B26" i="10" s="1"/>
  <c r="I7" i="3"/>
  <c r="H8" i="3"/>
  <c r="B25" i="10" s="1"/>
  <c r="H7" i="3"/>
  <c r="G8" i="3"/>
  <c r="B24" i="10" s="1"/>
  <c r="G7" i="3"/>
  <c r="F8" i="3"/>
  <c r="B23" i="10" s="1"/>
  <c r="F7" i="3"/>
  <c r="E8" i="3"/>
  <c r="B22" i="10" s="1"/>
  <c r="E7" i="3"/>
  <c r="D8" i="3"/>
  <c r="D7" i="3"/>
  <c r="C8" i="3"/>
  <c r="B20" i="10" s="1"/>
  <c r="C7" i="3"/>
  <c r="CD9" i="1"/>
  <c r="C23" i="10" l="1"/>
  <c r="E15" i="9" s="1"/>
  <c r="C24" i="10"/>
  <c r="F15" i="9" s="1"/>
  <c r="C22" i="10"/>
  <c r="D15" i="9" s="1"/>
  <c r="C25" i="10"/>
  <c r="G15" i="9" s="1"/>
  <c r="C21" i="10"/>
  <c r="C15" i="9" s="1"/>
  <c r="C16" i="9" s="1"/>
  <c r="CD8" i="1"/>
  <c r="BU9" i="1"/>
  <c r="BT9" i="1"/>
  <c r="BS9" i="1"/>
  <c r="BR9" i="1"/>
  <c r="BQ9" i="1"/>
  <c r="BP9" i="1"/>
  <c r="BO9" i="1"/>
  <c r="BN9" i="1"/>
  <c r="BM9" i="1"/>
  <c r="BL9" i="1"/>
  <c r="BK9" i="1"/>
  <c r="BJ9" i="1"/>
  <c r="BV8" i="1"/>
  <c r="CC8" i="1"/>
  <c r="BW9" i="1"/>
  <c r="BX9" i="1"/>
  <c r="BY9" i="1"/>
  <c r="BZ9" i="1"/>
  <c r="CA9" i="1"/>
  <c r="CB9" i="1"/>
  <c r="AX9" i="1"/>
  <c r="AY9" i="1"/>
  <c r="AZ9" i="1"/>
  <c r="BA9" i="1"/>
  <c r="BB9" i="1"/>
  <c r="BC9" i="1"/>
  <c r="BD9" i="1"/>
  <c r="BE9" i="1"/>
  <c r="BF9" i="1"/>
  <c r="BG9" i="1"/>
  <c r="BH9" i="1"/>
  <c r="AW9" i="1"/>
  <c r="AK9" i="1"/>
  <c r="AL9" i="1"/>
  <c r="AM9" i="1"/>
  <c r="AN9" i="1"/>
  <c r="AO9" i="1"/>
  <c r="AP9" i="1"/>
  <c r="AQ9" i="1"/>
  <c r="AR9" i="1"/>
  <c r="AS9" i="1"/>
  <c r="AT9" i="1"/>
  <c r="AU9" i="1"/>
  <c r="AJ9" i="1"/>
  <c r="X9" i="1"/>
  <c r="Y9" i="1"/>
  <c r="Z9" i="1"/>
  <c r="AA9" i="1"/>
  <c r="AB9" i="1"/>
  <c r="AC9" i="1"/>
  <c r="AD9" i="1"/>
  <c r="AE9" i="1"/>
  <c r="AF9" i="1"/>
  <c r="AG9" i="1"/>
  <c r="AH9" i="1"/>
  <c r="W9" i="1"/>
  <c r="K9" i="1"/>
  <c r="L9" i="1"/>
  <c r="M9" i="1"/>
  <c r="N9" i="1"/>
  <c r="O9" i="1"/>
  <c r="P9" i="1"/>
  <c r="Q9" i="1"/>
  <c r="R9" i="1"/>
  <c r="S9" i="1"/>
  <c r="T9" i="1"/>
  <c r="U9" i="1"/>
  <c r="J9" i="1"/>
  <c r="D9" i="1"/>
  <c r="E9" i="1"/>
  <c r="F9" i="1"/>
  <c r="G9" i="1"/>
  <c r="H9" i="1"/>
  <c r="C9" i="1"/>
  <c r="BV9" i="1" l="1"/>
  <c r="CC9" i="1"/>
  <c r="B12" i="14"/>
  <c r="B21" i="14" l="1"/>
  <c r="C23" i="12"/>
  <c r="D23" i="12"/>
  <c r="E23" i="12"/>
  <c r="F23" i="12"/>
  <c r="G23" i="12"/>
  <c r="H23" i="12"/>
  <c r="C22" i="12"/>
  <c r="D22" i="12"/>
  <c r="E22" i="12"/>
  <c r="F22" i="12"/>
  <c r="G22" i="12"/>
  <c r="H22" i="12"/>
  <c r="B22" i="12"/>
  <c r="I7" i="14" l="1"/>
  <c r="B14" i="13" l="1"/>
  <c r="B23" i="12" l="1"/>
  <c r="B16" i="13" l="1"/>
  <c r="B15" i="13"/>
  <c r="B13" i="13"/>
  <c r="B12" i="13"/>
  <c r="B11" i="13"/>
  <c r="D26" i="10" l="1"/>
  <c r="D25" i="10"/>
  <c r="D24" i="10"/>
  <c r="D23" i="10"/>
  <c r="D22" i="10"/>
  <c r="D21" i="10"/>
  <c r="D20" i="10"/>
  <c r="H12" i="9"/>
  <c r="G12" i="9"/>
  <c r="F12" i="9"/>
  <c r="E12" i="9"/>
  <c r="D12" i="9"/>
  <c r="C12" i="9"/>
  <c r="B12" i="9"/>
  <c r="B18" i="9" s="1"/>
  <c r="D13" i="9" l="1"/>
  <c r="F13" i="9"/>
  <c r="E13" i="9"/>
  <c r="G13" i="9"/>
  <c r="H13" i="9"/>
  <c r="C13" i="9"/>
  <c r="BI8" i="1" l="1"/>
  <c r="AI8" i="1"/>
  <c r="AV8" i="1"/>
  <c r="BI9" i="1" l="1"/>
  <c r="AI9" i="1"/>
  <c r="AV9" i="1"/>
  <c r="H18" i="9" l="1"/>
  <c r="E25" i="10" l="1"/>
  <c r="E26" i="10"/>
  <c r="E18" i="9"/>
  <c r="H19" i="9"/>
  <c r="H8" i="9"/>
  <c r="G18" i="9"/>
  <c r="G8" i="9"/>
  <c r="I9" i="1"/>
  <c r="I8" i="1"/>
  <c r="V9" i="1"/>
  <c r="V8" i="1"/>
  <c r="H16" i="9" l="1"/>
  <c r="H20" i="9" s="1"/>
  <c r="H21" i="9" s="1"/>
  <c r="G16" i="9"/>
  <c r="E24" i="10"/>
  <c r="E23" i="10"/>
  <c r="F8" i="9"/>
  <c r="G19" i="9"/>
  <c r="F18" i="9"/>
  <c r="F19" i="9" s="1"/>
  <c r="E19" i="9"/>
  <c r="H17" i="9" l="1"/>
  <c r="H8" i="12"/>
  <c r="H20" i="12" s="1"/>
  <c r="G20" i="9"/>
  <c r="G21" i="9" s="1"/>
  <c r="H24" i="9"/>
  <c r="H26" i="9" s="1"/>
  <c r="E16" i="9"/>
  <c r="E20" i="9" s="1"/>
  <c r="E24" i="9" s="1"/>
  <c r="F16" i="9"/>
  <c r="F20" i="9" s="1"/>
  <c r="G8" i="12"/>
  <c r="G20" i="12" s="1"/>
  <c r="G24" i="9"/>
  <c r="H31" i="9" l="1"/>
  <c r="F8" i="12"/>
  <c r="F20" i="12" s="1"/>
  <c r="F21" i="9"/>
  <c r="F24" i="9"/>
  <c r="F31" i="9" s="1"/>
  <c r="G17" i="9"/>
  <c r="E8" i="12"/>
  <c r="E20" i="12" s="1"/>
  <c r="E21" i="9"/>
  <c r="F17" i="9"/>
  <c r="H29" i="9"/>
  <c r="H11" i="12" s="1"/>
  <c r="G26" i="9"/>
  <c r="G31" i="9"/>
  <c r="E26" i="9"/>
  <c r="E31" i="9"/>
  <c r="F26" i="9" l="1"/>
  <c r="F29" i="9" s="1"/>
  <c r="F11" i="12" s="1"/>
  <c r="H30" i="9"/>
  <c r="H32" i="9" s="1"/>
  <c r="H12" i="12"/>
  <c r="H24" i="12" s="1"/>
  <c r="H31" i="12" s="1"/>
  <c r="H21" i="12"/>
  <c r="G29" i="9"/>
  <c r="G11" i="12" s="1"/>
  <c r="E29" i="9"/>
  <c r="E11" i="12" s="1"/>
  <c r="G30" i="9" l="1"/>
  <c r="G32" i="9" s="1"/>
  <c r="E30" i="9"/>
  <c r="E32" i="9" s="1"/>
  <c r="F30" i="9"/>
  <c r="F32" i="9" s="1"/>
  <c r="G12" i="12"/>
  <c r="G24" i="12" s="1"/>
  <c r="G31" i="12" s="1"/>
  <c r="G21" i="12"/>
  <c r="F12" i="12"/>
  <c r="F24" i="12" s="1"/>
  <c r="F31" i="12" s="1"/>
  <c r="F21" i="12"/>
  <c r="E12" i="12"/>
  <c r="E24" i="12" s="1"/>
  <c r="E31" i="12" s="1"/>
  <c r="E21" i="12"/>
  <c r="J7" i="3" l="1"/>
  <c r="J8" i="3"/>
  <c r="E21" i="10" l="1"/>
  <c r="C18" i="9"/>
  <c r="D18" i="9"/>
  <c r="E22" i="10"/>
  <c r="E8" i="9"/>
  <c r="D8" i="9" l="1"/>
  <c r="D16" i="9"/>
  <c r="E17" i="9" s="1"/>
  <c r="C20" i="9"/>
  <c r="E20" i="10"/>
  <c r="H19" i="10" s="1"/>
  <c r="D19" i="9"/>
  <c r="C19" i="9"/>
  <c r="D20" i="9" l="1"/>
  <c r="D24" i="9" s="1"/>
  <c r="D17" i="9"/>
  <c r="B16" i="9"/>
  <c r="C8" i="12"/>
  <c r="C20" i="12" s="1"/>
  <c r="C24" i="9"/>
  <c r="C21" i="9"/>
  <c r="B19" i="9"/>
  <c r="C17" i="9" l="1"/>
  <c r="B20" i="9"/>
  <c r="B24" i="9" s="1"/>
  <c r="D8" i="12"/>
  <c r="D20" i="12" s="1"/>
  <c r="D21" i="9"/>
  <c r="D26" i="9"/>
  <c r="D31" i="9"/>
  <c r="C31" i="9"/>
  <c r="C26" i="9"/>
  <c r="B8" i="12" l="1"/>
  <c r="B20" i="12" s="1"/>
  <c r="B21" i="9"/>
  <c r="D29" i="9"/>
  <c r="D11" i="12" s="1"/>
  <c r="C29" i="9"/>
  <c r="C11" i="12" s="1"/>
  <c r="B31" i="9"/>
  <c r="B26" i="9"/>
  <c r="B29" i="9" s="1"/>
  <c r="C30" i="9" l="1"/>
  <c r="C32" i="9" s="1"/>
  <c r="D30" i="9"/>
  <c r="D32" i="9" s="1"/>
  <c r="D12" i="12"/>
  <c r="D24" i="12" s="1"/>
  <c r="D31" i="12" s="1"/>
  <c r="D21" i="12"/>
  <c r="C12" i="12"/>
  <c r="C24" i="12" s="1"/>
  <c r="C31" i="12" s="1"/>
  <c r="C21" i="12"/>
  <c r="B11" i="12"/>
  <c r="B12" i="12" l="1"/>
  <c r="B24" i="12" s="1"/>
  <c r="B31" i="12" s="1"/>
  <c r="B32" i="12" s="1"/>
  <c r="C32" i="12" s="1"/>
  <c r="D32" i="12" s="1"/>
  <c r="E32" i="12" s="1"/>
  <c r="F32" i="12" s="1"/>
  <c r="G32" i="12" s="1"/>
  <c r="H32" i="12" s="1"/>
  <c r="B21" i="12"/>
  <c r="B30" i="9"/>
  <c r="B32" i="9" s="1"/>
</calcChain>
</file>

<file path=xl/sharedStrings.xml><?xml version="1.0" encoding="utf-8"?>
<sst xmlns="http://schemas.openxmlformats.org/spreadsheetml/2006/main" count="181" uniqueCount="93">
  <si>
    <t>Octobre</t>
  </si>
  <si>
    <t>Novembre</t>
  </si>
  <si>
    <t>Décembre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</si>
  <si>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</si>
  <si>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</si>
  <si>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</si>
  <si>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</si>
  <si>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</si>
  <si>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</si>
  <si>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</si>
  <si>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</si>
  <si>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</si>
  <si>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Nombre de clients</t>
  </si>
  <si>
    <t>Total</t>
  </si>
  <si>
    <t>Ticket moyen (en €)</t>
  </si>
  <si>
    <t>CA HT (en €)</t>
  </si>
  <si>
    <t>Consigne : ne rien remplir - onglet automatisé</t>
  </si>
  <si>
    <t>Global</t>
  </si>
  <si>
    <t>% variation</t>
  </si>
  <si>
    <t>Achats</t>
  </si>
  <si>
    <t>Personnel + charges sociales</t>
  </si>
  <si>
    <t>Charges diverses</t>
  </si>
  <si>
    <t>Coûts hors redevance</t>
  </si>
  <si>
    <t>Redevance</t>
  </si>
  <si>
    <t>Marge brute hors redevance</t>
  </si>
  <si>
    <t>% du CA</t>
  </si>
  <si>
    <t>EBITDA de l'activité</t>
  </si>
  <si>
    <t>Dotations aux provisions et autres charges</t>
  </si>
  <si>
    <t>Reprises sur provisions et autres produits</t>
  </si>
  <si>
    <t>Résultat d'exploitation</t>
  </si>
  <si>
    <t>Résultat financier</t>
  </si>
  <si>
    <t>Résultat courant avant impôts</t>
  </si>
  <si>
    <t>Résultat exceptionnel</t>
  </si>
  <si>
    <t>Participation des salariés</t>
  </si>
  <si>
    <t>Impôt sur les sociétés</t>
  </si>
  <si>
    <t>Résultat net</t>
  </si>
  <si>
    <t>REX en %</t>
  </si>
  <si>
    <t>RN en %</t>
  </si>
  <si>
    <t>Redevance totale</t>
  </si>
  <si>
    <t>Chiffre d'affaires net</t>
  </si>
  <si>
    <t xml:space="preserve">Année </t>
  </si>
  <si>
    <t>Seuils de CA min</t>
  </si>
  <si>
    <t>Seuils de CA max</t>
  </si>
  <si>
    <t>Taux de redevance en % appliqué sur la totalité du CA</t>
  </si>
  <si>
    <t>Année</t>
  </si>
  <si>
    <t>Redevance variable estimée</t>
  </si>
  <si>
    <t>Loyer</t>
  </si>
  <si>
    <t>Redevance totale estimée</t>
  </si>
  <si>
    <t>TCAM Redevance globale</t>
  </si>
  <si>
    <t>Consigne : remplir les cases grisées avec les propositions de montants de loyer et de taux de redevance appliqués par palier</t>
  </si>
  <si>
    <t>Contribution - Redevance de la concession</t>
  </si>
  <si>
    <t>Cash-flows libres</t>
  </si>
  <si>
    <t>En M€ constants</t>
  </si>
  <si>
    <t>EBITDA</t>
  </si>
  <si>
    <t>Impôts (payés)</t>
  </si>
  <si>
    <t>Investissements initiaux</t>
  </si>
  <si>
    <t>Variation de BFR</t>
  </si>
  <si>
    <t>Investissements</t>
  </si>
  <si>
    <t>Apport en capital</t>
  </si>
  <si>
    <t>Emprunt</t>
  </si>
  <si>
    <t>Intérêts financiers emprunts</t>
  </si>
  <si>
    <t>Compte Courant</t>
  </si>
  <si>
    <t>Intérêts compte courant</t>
  </si>
  <si>
    <t>Produits financiers</t>
  </si>
  <si>
    <t>Taux de rentabilité interne</t>
  </si>
  <si>
    <t>TRI PROJET (valeur réelle)</t>
  </si>
  <si>
    <t>Flux de trésorerie annuel</t>
  </si>
  <si>
    <t>Cash-flows</t>
  </si>
  <si>
    <t>Trésorerie</t>
  </si>
  <si>
    <t>Contribution - Tableaux de financement</t>
  </si>
  <si>
    <t>Onglets :</t>
  </si>
  <si>
    <t>Taux d'IS</t>
  </si>
  <si>
    <t>GER (investissement annuel)</t>
  </si>
  <si>
    <t>Contribution - Investissements</t>
  </si>
  <si>
    <t>Par nature /poste</t>
  </si>
  <si>
    <r>
      <rPr>
        <i/>
        <sz val="11"/>
        <color rgb="FFFF0000"/>
        <rFont val="Calibri"/>
        <family val="2"/>
        <scheme val="minor"/>
      </rPr>
      <t>Consigne</t>
    </r>
    <r>
      <rPr>
        <i/>
        <sz val="11"/>
        <rFont val="Calibri"/>
        <family val="2"/>
        <scheme val="minor"/>
      </rPr>
      <t xml:space="preserve"> : remplir les cases grisées </t>
    </r>
  </si>
  <si>
    <t>€ constants</t>
  </si>
  <si>
    <t>Consigne : ne rien remplir - tableau automatisé</t>
  </si>
  <si>
    <t>Consigne : remplir les cases grisées avec les variables de ticket moyen et nombre de clients</t>
  </si>
  <si>
    <t>CA mensuel</t>
  </si>
  <si>
    <t>Synthèse - Chiffre d'affaires</t>
  </si>
  <si>
    <t>Kiosque Sud-Ouest</t>
  </si>
  <si>
    <t>CA Espace concédé</t>
  </si>
  <si>
    <t>Années 2028 à 2032 (exploitation sur 12 mois)</t>
  </si>
  <si>
    <t>Année 2027 (exploitation sur 6 mois)</t>
  </si>
  <si>
    <t>Consigne : remplir les cases grisées avec les montants d'investissements en précisant leur nature</t>
  </si>
  <si>
    <t>Contribution - Compte de résultat prévisionnel</t>
  </si>
  <si>
    <r>
      <rPr>
        <i/>
        <sz val="11"/>
        <color rgb="FFFF0000"/>
        <rFont val="Calibri"/>
        <family val="2"/>
      </rPr>
      <t xml:space="preserve">Consigne : remplir les cases grisées </t>
    </r>
  </si>
  <si>
    <t>Redevance fixe (euros constants)</t>
  </si>
  <si>
    <t>Redevance fixe</t>
  </si>
  <si>
    <t>Contribution - Chiffre d'affaires mensuels</t>
  </si>
  <si>
    <t>Année 2033 (exploitation sur 6 mois)</t>
  </si>
  <si>
    <t>CONCESSION DE SERVICE PORTANT SUR L'EXPLOITATION D'UNE ACTIVITE DE RESTAURATION DANS LE KIOSQUE SUD-OUEST DU JARDIN DES TUILERIES
2025-127C
GUIDE DE REDACTION DES OFFRES INITIALES
Annexe 1 - Annexe Financière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</si>
</sst>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* #,##0_-;\-* #,##0_-;_-* &quot;-&quot;??_-;_-@_-"/>
    <numFmt numFmtId="166" formatCode="_-* #,##0\ _€_-;\-* #,##0\ _€_-;_-* &quot;-&quot;??\ _€_-;_-@_-"/>
    <numFmt numFmtId="167" formatCode="0.0%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color theme="1"/>
      <name val="Century Gothic"/>
      <family val="2"/>
    </font>
    <font>
      <b/>
      <u/>
      <sz val="8"/>
      <name val="Calibri"/>
      <family val="2"/>
    </font>
    <font>
      <sz val="9"/>
      <name val="Arial"/>
      <family val="2"/>
    </font>
    <font>
      <sz val="8"/>
      <name val="Calibri"/>
      <family val="2"/>
    </font>
    <font>
      <i/>
      <sz val="8"/>
      <name val="Calibri"/>
      <family val="2"/>
    </font>
    <font>
      <sz val="8"/>
      <color theme="1"/>
      <name val="Calibri"/>
      <family val="2"/>
    </font>
    <font>
      <i/>
      <sz val="11"/>
      <color rgb="FFFF0000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sz val="11"/>
      <color rgb="FF00B0F0"/>
      <name val="Calibri"/>
      <family val="2"/>
    </font>
    <font>
      <sz val="11"/>
      <color rgb="FFFF0000"/>
      <name val="Calibri"/>
      <family val="2"/>
    </font>
    <font>
      <i/>
      <sz val="11"/>
      <name val="Calibri"/>
      <family val="2"/>
    </font>
    <font>
      <i/>
      <sz val="11"/>
      <color theme="1"/>
      <name val="Calibri"/>
      <family val="2"/>
    </font>
    <font>
      <b/>
      <sz val="11"/>
      <name val="Calibri"/>
      <family val="2"/>
    </font>
    <font>
      <b/>
      <sz val="11"/>
      <color theme="1"/>
      <name val="Calibri"/>
      <family val="2"/>
    </font>
    <font>
      <b/>
      <sz val="11"/>
      <color rgb="FFFF0000"/>
      <name val="Calibri"/>
      <family val="2"/>
    </font>
    <font>
      <b/>
      <u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i/>
      <u/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8" fillId="0" borderId="0"/>
    <xf numFmtId="3" fontId="10" fillId="0" borderId="0">
      <alignment vertical="center"/>
    </xf>
    <xf numFmtId="0" fontId="1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8" fillId="0" borderId="0" applyFont="0" applyFill="0" applyBorder="0" applyAlignment="0" applyProtection="0"/>
  </cellStyleXfs>
  <cellXfs count="135">
    <xf numFmtId="0" fontId="0" fillId="0" borderId="0" xfId="0"/>
    <xf numFmtId="4" fontId="16" fillId="3" borderId="3" xfId="8" applyNumberFormat="1" applyFont="1" applyFill="1" applyBorder="1" applyProtection="1">
      <alignment vertical="center"/>
      <protection locked="0"/>
    </xf>
    <xf numFmtId="2" fontId="16" fillId="3" borderId="3" xfId="8" applyNumberFormat="1" applyFont="1" applyFill="1" applyBorder="1" applyProtection="1">
      <alignment vertical="center"/>
      <protection locked="0"/>
    </xf>
    <xf numFmtId="2" fontId="16" fillId="3" borderId="3" xfId="11" applyNumberFormat="1" applyFont="1" applyFill="1" applyBorder="1" applyAlignment="1" applyProtection="1">
      <alignment vertical="center"/>
      <protection locked="0"/>
    </xf>
    <xf numFmtId="4" fontId="0" fillId="3" borderId="3" xfId="14" applyNumberFormat="1" applyFont="1" applyFill="1" applyBorder="1" applyAlignment="1" applyProtection="1">
      <alignment vertical="center"/>
      <protection locked="0"/>
    </xf>
    <xf numFmtId="9" fontId="4" fillId="3" borderId="21" xfId="13" applyFont="1" applyFill="1" applyBorder="1" applyAlignment="1" applyProtection="1">
      <alignment vertical="center"/>
      <protection locked="0"/>
    </xf>
    <xf numFmtId="167" fontId="16" fillId="0" borderId="21" xfId="13" applyNumberFormat="1" applyFont="1" applyFill="1" applyBorder="1" applyAlignment="1" applyProtection="1">
      <alignment horizontal="center" vertical="center" wrapText="1"/>
    </xf>
    <xf numFmtId="166" fontId="16" fillId="0" borderId="3" xfId="12" applyNumberFormat="1" applyFont="1" applyBorder="1" applyAlignment="1" applyProtection="1">
      <alignment horizontal="center" vertical="center"/>
    </xf>
    <xf numFmtId="166" fontId="16" fillId="0" borderId="17" xfId="12" applyNumberFormat="1" applyFont="1" applyBorder="1" applyAlignment="1" applyProtection="1">
      <alignment horizontal="center" vertical="center"/>
    </xf>
    <xf numFmtId="44" fontId="0" fillId="0" borderId="0" xfId="2" applyFont="1" applyProtection="1"/>
    <xf numFmtId="44" fontId="0" fillId="0" borderId="0" xfId="2" applyFont="1" applyFill="1" applyProtection="1"/>
    <xf numFmtId="44" fontId="0" fillId="3" borderId="0" xfId="2" applyFont="1" applyFill="1" applyProtection="1">
      <protection locked="0"/>
    </xf>
    <xf numFmtId="166" fontId="16" fillId="3" borderId="14" xfId="12" applyNumberFormat="1" applyFont="1" applyFill="1" applyBorder="1" applyAlignment="1" applyProtection="1">
      <alignment horizontal="center" vertical="center"/>
      <protection locked="0"/>
    </xf>
    <xf numFmtId="167" fontId="16" fillId="3" borderId="15" xfId="13" applyNumberFormat="1" applyFont="1" applyFill="1" applyBorder="1" applyAlignment="1" applyProtection="1">
      <alignment horizontal="center" vertical="center"/>
      <protection locked="0"/>
    </xf>
    <xf numFmtId="166" fontId="16" fillId="3" borderId="19" xfId="12" applyNumberFormat="1" applyFont="1" applyFill="1" applyBorder="1" applyAlignment="1" applyProtection="1">
      <alignment horizontal="center" vertical="center"/>
      <protection locked="0"/>
    </xf>
    <xf numFmtId="167" fontId="16" fillId="3" borderId="18" xfId="13" applyNumberFormat="1" applyFont="1" applyFill="1" applyBorder="1" applyAlignment="1" applyProtection="1">
      <alignment horizontal="center" vertical="center"/>
      <protection locked="0"/>
    </xf>
    <xf numFmtId="9" fontId="20" fillId="0" borderId="9" xfId="10" applyFont="1" applyFill="1" applyBorder="1" applyAlignment="1" applyProtection="1">
      <alignment vertical="center"/>
    </xf>
    <xf numFmtId="9" fontId="20" fillId="0" borderId="9" xfId="10" applyFont="1" applyBorder="1" applyAlignment="1" applyProtection="1">
      <alignment vertical="center"/>
    </xf>
    <xf numFmtId="9" fontId="23" fillId="0" borderId="0" xfId="10" applyFont="1" applyFill="1" applyBorder="1" applyAlignment="1" applyProtection="1">
      <alignment vertical="center"/>
    </xf>
    <xf numFmtId="9" fontId="19" fillId="0" borderId="3" xfId="10" applyFont="1" applyFill="1" applyBorder="1" applyAlignment="1" applyProtection="1">
      <alignment vertical="center"/>
    </xf>
    <xf numFmtId="9" fontId="16" fillId="0" borderId="3" xfId="4" applyFont="1" applyBorder="1" applyAlignment="1" applyProtection="1">
      <alignment vertical="center"/>
    </xf>
    <xf numFmtId="9" fontId="16" fillId="0" borderId="0" xfId="4" applyFont="1" applyAlignment="1" applyProtection="1">
      <alignment vertical="center"/>
    </xf>
    <xf numFmtId="9" fontId="2" fillId="0" borderId="0" xfId="16" applyFont="1" applyFill="1" applyAlignment="1" applyProtection="1">
      <alignment vertical="center"/>
    </xf>
    <xf numFmtId="9" fontId="4" fillId="0" borderId="13" xfId="16" applyFont="1" applyFill="1" applyBorder="1" applyAlignment="1" applyProtection="1">
      <alignment vertical="center"/>
    </xf>
    <xf numFmtId="0" fontId="5" fillId="0" borderId="0" xfId="0" applyFont="1" applyProtection="1"/>
    <xf numFmtId="0" fontId="0" fillId="0" borderId="0" xfId="0" applyProtection="1"/>
    <xf numFmtId="0" fontId="7" fillId="0" borderId="0" xfId="0" applyFont="1" applyProtection="1"/>
    <xf numFmtId="0" fontId="6" fillId="0" borderId="0" xfId="0" applyFont="1" applyProtection="1"/>
    <xf numFmtId="0" fontId="0" fillId="0" borderId="3" xfId="0" applyBorder="1" applyAlignment="1" applyProtection="1">
      <alignment horizontal="center"/>
    </xf>
    <xf numFmtId="0" fontId="0" fillId="0" borderId="5" xfId="0" applyBorder="1" applyAlignment="1" applyProtection="1">
      <alignment horizontal="center"/>
    </xf>
    <xf numFmtId="0" fontId="0" fillId="0" borderId="0" xfId="0" applyAlignment="1" applyProtection="1">
      <alignment horizontal="center"/>
    </xf>
    <xf numFmtId="165" fontId="0" fillId="0" borderId="0" xfId="0" applyNumberFormat="1" applyProtection="1"/>
    <xf numFmtId="44" fontId="0" fillId="0" borderId="0" xfId="0" applyNumberFormat="1" applyProtection="1"/>
    <xf numFmtId="0" fontId="0" fillId="7" borderId="0" xfId="0" applyFill="1" applyProtection="1"/>
    <xf numFmtId="0" fontId="29" fillId="7" borderId="0" xfId="0" applyFont="1" applyFill="1" applyAlignment="1" applyProtection="1">
      <alignment horizontal="center"/>
    </xf>
    <xf numFmtId="0" fontId="6" fillId="7" borderId="0" xfId="0" applyFont="1" applyFill="1" applyProtection="1"/>
    <xf numFmtId="0" fontId="6" fillId="2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/>
    </xf>
    <xf numFmtId="0" fontId="6" fillId="2" borderId="9" xfId="0" applyFont="1" applyFill="1" applyBorder="1" applyAlignment="1" applyProtection="1">
      <alignment horizontal="left" vertical="top"/>
    </xf>
    <xf numFmtId="0" fontId="24" fillId="0" borderId="0" xfId="0" applyFont="1" applyProtection="1"/>
    <xf numFmtId="0" fontId="4" fillId="0" borderId="0" xfId="0" applyFont="1" applyProtection="1"/>
    <xf numFmtId="0" fontId="9" fillId="0" borderId="0" xfId="7" applyFont="1" applyProtection="1"/>
    <xf numFmtId="0" fontId="13" fillId="0" borderId="0" xfId="7" applyFont="1" applyProtection="1"/>
    <xf numFmtId="0" fontId="27" fillId="2" borderId="9" xfId="0" applyFont="1" applyFill="1" applyBorder="1" applyProtection="1"/>
    <xf numFmtId="0" fontId="21" fillId="2" borderId="22" xfId="9" applyFont="1" applyFill="1" applyBorder="1" applyAlignment="1" applyProtection="1">
      <alignment vertical="center"/>
    </xf>
    <xf numFmtId="0" fontId="11" fillId="0" borderId="0" xfId="7" applyFont="1" applyProtection="1"/>
    <xf numFmtId="0" fontId="14" fillId="0" borderId="0" xfId="7" applyFont="1" applyProtection="1"/>
    <xf numFmtId="0" fontId="12" fillId="0" borderId="0" xfId="7" applyFont="1" applyProtection="1"/>
    <xf numFmtId="0" fontId="25" fillId="0" borderId="0" xfId="0" applyFont="1" applyProtection="1"/>
    <xf numFmtId="0" fontId="21" fillId="0" borderId="10" xfId="7" applyFont="1" applyBorder="1" applyAlignment="1" applyProtection="1">
      <alignment horizontal="center" vertical="center" wrapText="1"/>
    </xf>
    <xf numFmtId="0" fontId="21" fillId="0" borderId="11" xfId="7" applyFont="1" applyBorder="1" applyAlignment="1" applyProtection="1">
      <alignment horizontal="center" vertical="center" wrapText="1"/>
    </xf>
    <xf numFmtId="0" fontId="16" fillId="0" borderId="0" xfId="7" applyFont="1" applyAlignment="1" applyProtection="1">
      <alignment horizontal="center" vertical="center" wrapText="1"/>
    </xf>
    <xf numFmtId="0" fontId="21" fillId="0" borderId="12" xfId="7" applyFont="1" applyBorder="1" applyAlignment="1" applyProtection="1">
      <alignment horizontal="center" vertical="center" wrapText="1"/>
    </xf>
    <xf numFmtId="0" fontId="16" fillId="0" borderId="13" xfId="7" applyFont="1" applyBorder="1" applyAlignment="1" applyProtection="1">
      <alignment horizontal="center" vertical="center"/>
    </xf>
    <xf numFmtId="0" fontId="15" fillId="0" borderId="0" xfId="7" applyFont="1" applyAlignment="1" applyProtection="1">
      <alignment horizontal="center" vertical="center"/>
    </xf>
    <xf numFmtId="3" fontId="17" fillId="0" borderId="13" xfId="7" applyNumberFormat="1" applyFont="1" applyBorder="1" applyAlignment="1" applyProtection="1">
      <alignment horizontal="center" vertical="center"/>
    </xf>
    <xf numFmtId="3" fontId="17" fillId="0" borderId="3" xfId="7" applyNumberFormat="1" applyFont="1" applyBorder="1" applyAlignment="1" applyProtection="1">
      <alignment horizontal="center" vertical="center"/>
    </xf>
    <xf numFmtId="0" fontId="1" fillId="0" borderId="0" xfId="0" applyFont="1" applyProtection="1"/>
    <xf numFmtId="0" fontId="16" fillId="0" borderId="16" xfId="7" applyFont="1" applyBorder="1" applyAlignment="1" applyProtection="1">
      <alignment horizontal="center" vertical="center"/>
    </xf>
    <xf numFmtId="3" fontId="17" fillId="0" borderId="16" xfId="7" applyNumberFormat="1" applyFont="1" applyBorder="1" applyAlignment="1" applyProtection="1">
      <alignment horizontal="center" vertical="center"/>
    </xf>
    <xf numFmtId="3" fontId="17" fillId="0" borderId="17" xfId="7" applyNumberFormat="1" applyFont="1" applyBorder="1" applyAlignment="1" applyProtection="1">
      <alignment horizontal="center" vertical="center"/>
    </xf>
    <xf numFmtId="0" fontId="16" fillId="0" borderId="0" xfId="8" applyNumberFormat="1" applyFont="1" applyAlignment="1" applyProtection="1">
      <alignment horizontal="center" vertical="center"/>
    </xf>
    <xf numFmtId="0" fontId="15" fillId="0" borderId="0" xfId="7" applyFont="1" applyProtection="1"/>
    <xf numFmtId="0" fontId="28" fillId="0" borderId="0" xfId="7" applyFont="1" applyAlignment="1" applyProtection="1">
      <alignment horizontal="center" vertical="center" wrapText="1"/>
    </xf>
    <xf numFmtId="0" fontId="21" fillId="0" borderId="20" xfId="7" applyFont="1" applyBorder="1" applyAlignment="1" applyProtection="1">
      <alignment horizontal="center" vertical="center" wrapText="1"/>
    </xf>
    <xf numFmtId="166" fontId="16" fillId="0" borderId="14" xfId="7" applyNumberFormat="1" applyFont="1" applyBorder="1" applyAlignment="1" applyProtection="1">
      <alignment horizontal="center" vertical="center"/>
    </xf>
    <xf numFmtId="166" fontId="18" fillId="0" borderId="0" xfId="12" applyNumberFormat="1" applyFont="1" applyFill="1" applyBorder="1" applyAlignment="1" applyProtection="1">
      <alignment horizontal="center" vertical="center"/>
    </xf>
    <xf numFmtId="0" fontId="16" fillId="0" borderId="0" xfId="8" applyNumberFormat="1" applyFont="1" applyProtection="1">
      <alignment vertical="center"/>
    </xf>
    <xf numFmtId="166" fontId="16" fillId="0" borderId="19" xfId="7" applyNumberFormat="1" applyFont="1" applyBorder="1" applyAlignment="1" applyProtection="1">
      <alignment horizontal="center" vertical="center"/>
    </xf>
    <xf numFmtId="0" fontId="15" fillId="0" borderId="0" xfId="0" applyFont="1" applyProtection="1"/>
    <xf numFmtId="0" fontId="6" fillId="2" borderId="3" xfId="0" applyFont="1" applyFill="1" applyBorder="1" applyAlignment="1" applyProtection="1">
      <alignment horizontal="left" vertical="top"/>
    </xf>
    <xf numFmtId="0" fontId="19" fillId="0" borderId="0" xfId="8" applyNumberFormat="1" applyFont="1" applyProtection="1">
      <alignment vertical="center"/>
    </xf>
    <xf numFmtId="0" fontId="12" fillId="0" borderId="0" xfId="8" applyNumberFormat="1" applyFont="1" applyProtection="1">
      <alignment vertical="center"/>
    </xf>
    <xf numFmtId="0" fontId="21" fillId="0" borderId="0" xfId="7" applyFont="1" applyProtection="1"/>
    <xf numFmtId="0" fontId="11" fillId="0" borderId="0" xfId="8" applyNumberFormat="1" applyFont="1" applyProtection="1">
      <alignment vertical="center"/>
    </xf>
    <xf numFmtId="0" fontId="6" fillId="2" borderId="3" xfId="0" applyFont="1" applyFill="1" applyBorder="1" applyProtection="1"/>
    <xf numFmtId="0" fontId="20" fillId="0" borderId="0" xfId="9" applyFont="1" applyAlignment="1" applyProtection="1">
      <alignment vertical="center"/>
    </xf>
    <xf numFmtId="0" fontId="15" fillId="0" borderId="9" xfId="9" applyFont="1" applyBorder="1" applyAlignment="1" applyProtection="1">
      <alignment vertical="center"/>
    </xf>
    <xf numFmtId="4" fontId="16" fillId="0" borderId="3" xfId="8" applyNumberFormat="1" applyFont="1" applyBorder="1" applyProtection="1">
      <alignment vertical="center"/>
    </xf>
    <xf numFmtId="0" fontId="22" fillId="0" borderId="9" xfId="9" applyFont="1" applyBorder="1" applyAlignment="1" applyProtection="1">
      <alignment vertical="center"/>
    </xf>
    <xf numFmtId="0" fontId="16" fillId="0" borderId="3" xfId="8" applyNumberFormat="1" applyFont="1" applyBorder="1" applyProtection="1">
      <alignment vertical="center"/>
    </xf>
    <xf numFmtId="0" fontId="16" fillId="0" borderId="9" xfId="0" applyFont="1" applyBorder="1" applyAlignment="1" applyProtection="1">
      <alignment vertical="center"/>
    </xf>
    <xf numFmtId="3" fontId="15" fillId="0" borderId="9" xfId="9" applyNumberFormat="1" applyFont="1" applyBorder="1" applyAlignment="1" applyProtection="1">
      <alignment vertical="center"/>
    </xf>
    <xf numFmtId="3" fontId="22" fillId="0" borderId="9" xfId="9" applyNumberFormat="1" applyFont="1" applyBorder="1" applyAlignment="1" applyProtection="1">
      <alignment vertical="center"/>
    </xf>
    <xf numFmtId="2" fontId="21" fillId="5" borderId="9" xfId="9" applyNumberFormat="1" applyFont="1" applyFill="1" applyBorder="1" applyAlignment="1" applyProtection="1">
      <alignment vertical="center"/>
    </xf>
    <xf numFmtId="4" fontId="21" fillId="5" borderId="3" xfId="8" applyNumberFormat="1" applyFont="1" applyFill="1" applyBorder="1" applyProtection="1">
      <alignment vertical="center"/>
    </xf>
    <xf numFmtId="2" fontId="21" fillId="4" borderId="9" xfId="9" applyNumberFormat="1" applyFont="1" applyFill="1" applyBorder="1" applyAlignment="1" applyProtection="1">
      <alignment vertical="center"/>
    </xf>
    <xf numFmtId="4" fontId="21" fillId="4" borderId="3" xfId="8" applyNumberFormat="1" applyFont="1" applyFill="1" applyBorder="1" applyProtection="1">
      <alignment vertical="center"/>
    </xf>
    <xf numFmtId="2" fontId="16" fillId="0" borderId="9" xfId="9" applyNumberFormat="1" applyFont="1" applyBorder="1" applyAlignment="1" applyProtection="1">
      <alignment vertical="center"/>
    </xf>
    <xf numFmtId="0" fontId="24" fillId="0" borderId="0" xfId="7" applyFont="1" applyProtection="1"/>
    <xf numFmtId="0" fontId="4" fillId="0" borderId="0" xfId="8" applyNumberFormat="1" applyFont="1" applyProtection="1">
      <alignment vertical="center"/>
    </xf>
    <xf numFmtId="0" fontId="25" fillId="0" borderId="0" xfId="7" applyFont="1" applyProtection="1"/>
    <xf numFmtId="0" fontId="6" fillId="0" borderId="0" xfId="15" applyFont="1" applyAlignment="1" applyProtection="1">
      <alignment vertical="center"/>
    </xf>
    <xf numFmtId="1" fontId="0" fillId="0" borderId="0" xfId="15" applyNumberFormat="1" applyFont="1" applyAlignment="1" applyProtection="1">
      <alignment vertical="center"/>
    </xf>
    <xf numFmtId="0" fontId="0" fillId="0" borderId="0" xfId="15" applyFont="1" applyAlignment="1" applyProtection="1">
      <alignment vertical="center"/>
    </xf>
    <xf numFmtId="1" fontId="0" fillId="0" borderId="0" xfId="14" applyNumberFormat="1" applyFont="1" applyAlignment="1" applyProtection="1">
      <alignment vertical="center"/>
    </xf>
    <xf numFmtId="0" fontId="26" fillId="0" borderId="0" xfId="15" applyFont="1" applyAlignment="1" applyProtection="1">
      <alignment vertical="center"/>
    </xf>
    <xf numFmtId="0" fontId="27" fillId="2" borderId="3" xfId="8" applyNumberFormat="1" applyFont="1" applyFill="1" applyBorder="1" applyAlignment="1" applyProtection="1">
      <alignment horizontal="center" vertical="center"/>
    </xf>
    <xf numFmtId="2" fontId="27" fillId="0" borderId="10" xfId="14" applyNumberFormat="1" applyFont="1" applyBorder="1" applyAlignment="1" applyProtection="1">
      <alignment vertical="center"/>
    </xf>
    <xf numFmtId="4" fontId="27" fillId="0" borderId="12" xfId="14" applyNumberFormat="1" applyFont="1" applyBorder="1" applyAlignment="1" applyProtection="1">
      <alignment vertical="center"/>
    </xf>
    <xf numFmtId="0" fontId="4" fillId="0" borderId="13" xfId="14" applyFont="1" applyBorder="1" applyAlignment="1" applyProtection="1">
      <alignment vertical="center"/>
    </xf>
    <xf numFmtId="0" fontId="0" fillId="0" borderId="13" xfId="14" applyFont="1" applyBorder="1" applyAlignment="1" applyProtection="1">
      <alignment vertical="center"/>
    </xf>
    <xf numFmtId="4" fontId="0" fillId="0" borderId="3" xfId="14" applyNumberFormat="1" applyFont="1" applyBorder="1" applyAlignment="1" applyProtection="1">
      <alignment vertical="center"/>
    </xf>
    <xf numFmtId="0" fontId="27" fillId="0" borderId="16" xfId="14" applyFont="1" applyBorder="1" applyAlignment="1" applyProtection="1">
      <alignment vertical="center"/>
    </xf>
    <xf numFmtId="4" fontId="27" fillId="0" borderId="17" xfId="14" applyNumberFormat="1" applyFont="1" applyBorder="1" applyAlignment="1" applyProtection="1">
      <alignment vertical="center"/>
    </xf>
    <xf numFmtId="0" fontId="0" fillId="0" borderId="0" xfId="14" applyFont="1" applyAlignment="1" applyProtection="1">
      <alignment vertical="center"/>
    </xf>
    <xf numFmtId="0" fontId="27" fillId="0" borderId="8" xfId="14" applyFont="1" applyBorder="1" applyAlignment="1" applyProtection="1">
      <alignment vertical="center"/>
    </xf>
    <xf numFmtId="0" fontId="27" fillId="0" borderId="23" xfId="14" applyFont="1" applyBorder="1" applyAlignment="1" applyProtection="1">
      <alignment vertical="center"/>
    </xf>
    <xf numFmtId="4" fontId="4" fillId="0" borderId="3" xfId="14" applyNumberFormat="1" applyFont="1" applyBorder="1" applyAlignment="1" applyProtection="1">
      <alignment vertical="center"/>
    </xf>
    <xf numFmtId="0" fontId="0" fillId="0" borderId="13" xfId="15" applyFont="1" applyBorder="1" applyAlignment="1" applyProtection="1">
      <alignment vertical="center"/>
    </xf>
    <xf numFmtId="0" fontId="27" fillId="0" borderId="13" xfId="14" applyFont="1" applyBorder="1" applyAlignment="1" applyProtection="1">
      <alignment vertical="center"/>
    </xf>
    <xf numFmtId="2" fontId="27" fillId="0" borderId="16" xfId="14" applyNumberFormat="1" applyFont="1" applyBorder="1" applyAlignment="1" applyProtection="1">
      <alignment vertical="center"/>
    </xf>
    <xf numFmtId="9" fontId="4" fillId="0" borderId="0" xfId="16" applyFont="1" applyFill="1" applyAlignment="1" applyProtection="1">
      <alignment vertical="center"/>
    </xf>
    <xf numFmtId="9" fontId="2" fillId="0" borderId="0" xfId="16" applyFont="1" applyFill="1" applyProtection="1"/>
    <xf numFmtId="1" fontId="0" fillId="0" borderId="0" xfId="14" applyNumberFormat="1" applyFont="1" applyProtection="1"/>
    <xf numFmtId="0" fontId="0" fillId="0" borderId="0" xfId="15" applyFont="1" applyProtection="1"/>
    <xf numFmtId="1" fontId="0" fillId="0" borderId="0" xfId="15" applyNumberFormat="1" applyFont="1" applyProtection="1"/>
    <xf numFmtId="0" fontId="1" fillId="0" borderId="0" xfId="15" applyProtection="1"/>
    <xf numFmtId="1" fontId="1" fillId="0" borderId="0" xfId="15" applyNumberFormat="1" applyProtection="1"/>
    <xf numFmtId="165" fontId="0" fillId="3" borderId="0" xfId="1" applyNumberFormat="1" applyFont="1" applyFill="1" applyProtection="1"/>
    <xf numFmtId="0" fontId="0" fillId="3" borderId="0" xfId="0" applyFill="1" applyProtection="1"/>
    <xf numFmtId="0" fontId="31" fillId="0" borderId="0" xfId="7" applyFont="1" applyProtection="1"/>
    <xf numFmtId="0" fontId="19" fillId="0" borderId="0" xfId="7" applyFont="1" applyProtection="1"/>
    <xf numFmtId="0" fontId="30" fillId="6" borderId="8" xfId="0" applyFont="1" applyFill="1" applyBorder="1" applyAlignment="1" applyProtection="1">
      <alignment horizontal="center" vertical="center" wrapText="1"/>
    </xf>
    <xf numFmtId="0" fontId="30" fillId="6" borderId="25" xfId="0" applyFont="1" applyFill="1" applyBorder="1" applyAlignment="1" applyProtection="1">
      <alignment horizontal="center" vertical="center" wrapText="1"/>
    </xf>
    <xf numFmtId="0" fontId="30" fillId="6" borderId="26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left" vertical="top"/>
    </xf>
    <xf numFmtId="0" fontId="6" fillId="2" borderId="2" xfId="0" applyFont="1" applyFill="1" applyBorder="1" applyAlignment="1" applyProtection="1">
      <alignment horizontal="left" vertical="top"/>
    </xf>
    <xf numFmtId="0" fontId="6" fillId="2" borderId="6" xfId="0" applyFont="1" applyFill="1" applyBorder="1" applyAlignment="1" applyProtection="1">
      <alignment horizontal="left" vertical="top"/>
    </xf>
    <xf numFmtId="0" fontId="6" fillId="2" borderId="7" xfId="0" applyFont="1" applyFill="1" applyBorder="1" applyAlignment="1" applyProtection="1">
      <alignment horizontal="left" vertical="top"/>
    </xf>
    <xf numFmtId="0" fontId="6" fillId="2" borderId="4" xfId="0" applyFont="1" applyFill="1" applyBorder="1" applyAlignment="1" applyProtection="1">
      <alignment horizontal="center" vertical="center"/>
    </xf>
    <xf numFmtId="0" fontId="6" fillId="2" borderId="5" xfId="0" applyFont="1" applyFill="1" applyBorder="1" applyAlignment="1" applyProtection="1">
      <alignment horizontal="center" vertical="center"/>
    </xf>
    <xf numFmtId="0" fontId="6" fillId="2" borderId="9" xfId="0" applyFont="1" applyFill="1" applyBorder="1" applyAlignment="1" applyProtection="1">
      <alignment horizontal="left"/>
    </xf>
    <xf numFmtId="0" fontId="6" fillId="2" borderId="24" xfId="0" applyFont="1" applyFill="1" applyBorder="1" applyAlignment="1" applyProtection="1">
      <alignment horizontal="left"/>
    </xf>
    <xf numFmtId="0" fontId="6" fillId="2" borderId="22" xfId="0" applyFont="1" applyFill="1" applyBorder="1" applyAlignment="1" applyProtection="1">
      <alignment horizontal="left"/>
    </xf>
  </cellXfs>
  <cellStyles count="17">
    <cellStyle name="Milliers" xfId="1" builtinId="3"/>
    <cellStyle name="Milliers 10" xfId="6"/>
    <cellStyle name="Milliers 4" xfId="12"/>
    <cellStyle name="Monétaire" xfId="2" builtinId="4"/>
    <cellStyle name="Monétaire 2" xfId="11"/>
    <cellStyle name="Normal" xfId="0" builtinId="0"/>
    <cellStyle name="Normal 11 2 2" xfId="15"/>
    <cellStyle name="Normal 11 6" xfId="5"/>
    <cellStyle name="Normal 12" xfId="3"/>
    <cellStyle name="Normal 2 2 2" xfId="9"/>
    <cellStyle name="Normal 2 2 2 2" xfId="14"/>
    <cellStyle name="Normal 6" xfId="7"/>
    <cellStyle name="Pourcentage 12" xfId="4"/>
    <cellStyle name="Pourcentage 2 2 2" xfId="13"/>
    <cellStyle name="Pourcentage 2 3" xfId="10"/>
    <cellStyle name="Pourcentage 4" xfId="16"/>
    <cellStyle name="Standard" xfId="8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473075</xdr:colOff>
      <xdr:row>5</xdr:row>
      <xdr:rowOff>6350</xdr:rowOff>
    </xdr:from>
    <xdr:to>
      <xdr:col>7</xdr:col>
      <xdr:colOff>273050</xdr:colOff>
      <xdr:row>8</xdr:row>
      <xdr:rowOff>6350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1075" y="2997200"/>
          <a:ext cx="2085975" cy="619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showGridLines="0" tabSelected="1" zoomScale="70" zoomScaleNormal="70" zoomScaleSheetLayoutView="90" workbookViewId="0">
      <selection activeCell="A4" sqref="A4:H4"/>
    </sheetView>
  </sheetViews>
  <sheetFormatPr baseColWidth="10" defaultColWidth="10.85546875" defaultRowHeight="15" x14ac:dyDescent="0.25"/>
  <cols>
    <col min="1" max="7" width="10.85546875" style="25"/>
    <col min="8" max="8" width="47.85546875" style="25" customWidth="1"/>
    <col min="9" max="16384" width="10.85546875" style="25"/>
  </cols>
  <sheetData>
    <row r="1" spans="1:8" x14ac:dyDescent="0.25">
      <c r="A1" s="33"/>
      <c r="B1" s="33"/>
      <c r="C1" s="33"/>
      <c r="D1" s="33"/>
      <c r="E1" s="33"/>
      <c r="F1" s="33"/>
      <c r="G1" s="33"/>
      <c r="H1" s="33"/>
    </row>
    <row r="2" spans="1:8" x14ac:dyDescent="0.25">
      <c r="A2" s="33"/>
      <c r="B2" s="33"/>
      <c r="C2" s="33"/>
      <c r="D2" s="33"/>
      <c r="E2" s="33"/>
      <c r="F2" s="33"/>
      <c r="G2" s="33"/>
      <c r="H2" s="33"/>
    </row>
    <row r="3" spans="1:8" ht="15.75" thickBot="1" x14ac:dyDescent="0.3">
      <c r="A3" s="33"/>
      <c r="B3" s="33"/>
      <c r="C3" s="33"/>
      <c r="D3" s="33"/>
      <c r="E3" s="33"/>
      <c r="F3" s="33"/>
      <c r="G3" s="33"/>
      <c r="H3" s="33"/>
    </row>
    <row r="4" spans="1:8" ht="174.75" customHeight="1" thickBot="1" x14ac:dyDescent="0.3">
      <c r="A4" s="123" t="s">
        <v>92</v>
      </c>
      <c r="B4" s="124"/>
      <c r="C4" s="124"/>
      <c r="D4" s="124"/>
      <c r="E4" s="124"/>
      <c r="F4" s="124"/>
      <c r="G4" s="124"/>
      <c r="H4" s="125"/>
    </row>
    <row r="5" spans="1:8" x14ac:dyDescent="0.25">
      <c r="A5" s="33"/>
      <c r="B5" s="33"/>
      <c r="C5" s="33"/>
      <c r="D5" s="33"/>
      <c r="E5" s="33"/>
      <c r="F5" s="33"/>
      <c r="G5" s="33"/>
      <c r="H5" s="33"/>
    </row>
    <row r="6" spans="1:8" x14ac:dyDescent="0.25">
      <c r="A6" s="33"/>
      <c r="B6" s="33"/>
      <c r="C6" s="33"/>
      <c r="D6" s="33"/>
      <c r="E6" s="33"/>
      <c r="F6" s="33"/>
      <c r="G6" s="33"/>
      <c r="H6" s="33"/>
    </row>
    <row r="7" spans="1:8" ht="18.75" x14ac:dyDescent="0.3">
      <c r="A7" s="33"/>
      <c r="B7" s="33"/>
      <c r="C7" s="33"/>
      <c r="D7" s="33"/>
      <c r="E7" s="33"/>
      <c r="F7" s="34"/>
      <c r="G7" s="33"/>
      <c r="H7" s="33"/>
    </row>
    <row r="8" spans="1:8" x14ac:dyDescent="0.25">
      <c r="A8" s="33"/>
      <c r="B8" s="33"/>
      <c r="C8" s="33"/>
      <c r="D8" s="33"/>
      <c r="E8" s="33"/>
      <c r="F8" s="33"/>
      <c r="G8" s="33"/>
      <c r="H8" s="33"/>
    </row>
    <row r="9" spans="1:8" x14ac:dyDescent="0.25">
      <c r="A9" s="33"/>
      <c r="B9" s="33"/>
      <c r="C9" s="33"/>
      <c r="D9" s="33"/>
      <c r="E9" s="33"/>
      <c r="F9" s="33"/>
      <c r="G9" s="33"/>
      <c r="H9" s="33"/>
    </row>
    <row r="10" spans="1:8" x14ac:dyDescent="0.25">
      <c r="A10" s="35" t="s">
        <v>70</v>
      </c>
      <c r="B10" s="33"/>
      <c r="C10" s="33"/>
      <c r="D10" s="33"/>
      <c r="E10" s="33"/>
      <c r="F10" s="33"/>
      <c r="G10" s="33"/>
      <c r="H10" s="33"/>
    </row>
    <row r="11" spans="1:8" x14ac:dyDescent="0.25">
      <c r="A11" s="33">
        <v>1</v>
      </c>
      <c r="B11" s="33" t="str">
        <f>'Annexe fi - 1'!A1</f>
        <v>Contribution - Chiffre d'affaires mensuels</v>
      </c>
      <c r="C11" s="33"/>
      <c r="D11" s="33"/>
      <c r="E11" s="33"/>
      <c r="F11" s="33"/>
      <c r="G11" s="33"/>
      <c r="H11" s="33"/>
    </row>
    <row r="12" spans="1:8" x14ac:dyDescent="0.25">
      <c r="A12" s="33">
        <v>2</v>
      </c>
      <c r="B12" s="33" t="str">
        <f>'Annexe fi - 2'!A1</f>
        <v>Synthèse - Chiffre d'affaires</v>
      </c>
      <c r="C12" s="33"/>
      <c r="D12" s="33"/>
      <c r="E12" s="33"/>
      <c r="F12" s="33"/>
      <c r="G12" s="33"/>
      <c r="H12" s="33"/>
    </row>
    <row r="13" spans="1:8" x14ac:dyDescent="0.25">
      <c r="A13" s="33">
        <v>3</v>
      </c>
      <c r="B13" s="33" t="str">
        <f>'Annexe fi - 3'!A1</f>
        <v>Contribution - Redevance de la concession</v>
      </c>
      <c r="C13" s="33"/>
      <c r="D13" s="33"/>
      <c r="E13" s="33"/>
      <c r="F13" s="33"/>
      <c r="G13" s="33"/>
      <c r="H13" s="33"/>
    </row>
    <row r="14" spans="1:8" x14ac:dyDescent="0.25">
      <c r="A14" s="33">
        <v>4</v>
      </c>
      <c r="B14" s="33" t="str">
        <f>'Annexe fi - 4'!A1</f>
        <v>Contribution - Investissements</v>
      </c>
      <c r="C14" s="33"/>
      <c r="D14" s="33"/>
      <c r="E14" s="33"/>
      <c r="F14" s="33"/>
      <c r="G14" s="33"/>
      <c r="H14" s="33"/>
    </row>
    <row r="15" spans="1:8" x14ac:dyDescent="0.25">
      <c r="A15" s="33">
        <v>5</v>
      </c>
      <c r="B15" s="33" t="str">
        <f>'Annexe fi - 5'!A1</f>
        <v>Contribution - Compte de résultat prévisionnel</v>
      </c>
      <c r="C15" s="33"/>
      <c r="D15" s="33"/>
      <c r="E15" s="33"/>
      <c r="F15" s="33"/>
      <c r="G15" s="33"/>
      <c r="H15" s="33"/>
    </row>
    <row r="16" spans="1:8" x14ac:dyDescent="0.25">
      <c r="A16" s="33">
        <v>6</v>
      </c>
      <c r="B16" s="33" t="str">
        <f>'Annexe fi - 6'!A1</f>
        <v>Contribution - Tableaux de financement</v>
      </c>
      <c r="C16" s="33"/>
      <c r="D16" s="33"/>
      <c r="E16" s="33"/>
      <c r="F16" s="33"/>
      <c r="G16" s="33"/>
      <c r="H16" s="33"/>
    </row>
  </sheetData>
  <sheetProtection selectLockedCells="1"/>
  <mergeCells count="1">
    <mergeCell ref="A4:H4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D9"/>
  <sheetViews>
    <sheetView zoomScale="60" zoomScaleNormal="60" workbookViewId="0">
      <selection activeCell="H23" sqref="H23"/>
    </sheetView>
  </sheetViews>
  <sheetFormatPr baseColWidth="10" defaultColWidth="11.42578125" defaultRowHeight="15" x14ac:dyDescent="0.25"/>
  <cols>
    <col min="1" max="1" width="11.42578125" style="25"/>
    <col min="2" max="2" width="24.85546875" style="25" bestFit="1" customWidth="1"/>
    <col min="3" max="82" width="19.7109375" style="25" customWidth="1"/>
    <col min="83" max="16384" width="11.42578125" style="25"/>
  </cols>
  <sheetData>
    <row r="1" spans="1:82" x14ac:dyDescent="0.25">
      <c r="A1" s="24" t="s">
        <v>90</v>
      </c>
    </row>
    <row r="3" spans="1:82" x14ac:dyDescent="0.25">
      <c r="A3" s="26" t="s">
        <v>78</v>
      </c>
    </row>
    <row r="5" spans="1:82" s="27" customFormat="1" x14ac:dyDescent="0.25">
      <c r="A5" s="126" t="s">
        <v>79</v>
      </c>
      <c r="B5" s="127"/>
      <c r="C5" s="133">
        <v>2027</v>
      </c>
      <c r="D5" s="133"/>
      <c r="E5" s="133"/>
      <c r="F5" s="133"/>
      <c r="G5" s="133"/>
      <c r="H5" s="133"/>
      <c r="I5" s="134"/>
      <c r="J5" s="132">
        <v>2028</v>
      </c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4"/>
      <c r="W5" s="132">
        <v>2029</v>
      </c>
      <c r="X5" s="133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4"/>
      <c r="AJ5" s="132">
        <v>2030</v>
      </c>
      <c r="AK5" s="133"/>
      <c r="AL5" s="133"/>
      <c r="AM5" s="133"/>
      <c r="AN5" s="133"/>
      <c r="AO5" s="133"/>
      <c r="AP5" s="133"/>
      <c r="AQ5" s="133"/>
      <c r="AR5" s="133"/>
      <c r="AS5" s="133"/>
      <c r="AT5" s="133"/>
      <c r="AU5" s="133"/>
      <c r="AV5" s="134"/>
      <c r="AW5" s="132">
        <v>2031</v>
      </c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4"/>
      <c r="BJ5" s="132">
        <v>2032</v>
      </c>
      <c r="BK5" s="133"/>
      <c r="BL5" s="133"/>
      <c r="BM5" s="133"/>
      <c r="BN5" s="133"/>
      <c r="BO5" s="133"/>
      <c r="BP5" s="133"/>
      <c r="BQ5" s="133"/>
      <c r="BR5" s="133"/>
      <c r="BS5" s="133"/>
      <c r="BT5" s="133"/>
      <c r="BU5" s="133"/>
      <c r="BV5" s="134"/>
      <c r="BW5" s="132">
        <v>2033</v>
      </c>
      <c r="BX5" s="133"/>
      <c r="BY5" s="133"/>
      <c r="BZ5" s="133"/>
      <c r="CA5" s="133"/>
      <c r="CB5" s="133"/>
      <c r="CC5" s="134"/>
      <c r="CD5" s="130" t="s">
        <v>13</v>
      </c>
    </row>
    <row r="6" spans="1:82" s="30" customFormat="1" x14ac:dyDescent="0.25">
      <c r="A6" s="128"/>
      <c r="B6" s="129"/>
      <c r="C6" s="29" t="s">
        <v>9</v>
      </c>
      <c r="D6" s="29" t="s">
        <v>10</v>
      </c>
      <c r="E6" s="29" t="s">
        <v>11</v>
      </c>
      <c r="F6" s="29" t="s">
        <v>0</v>
      </c>
      <c r="G6" s="29" t="s">
        <v>1</v>
      </c>
      <c r="H6" s="29" t="s">
        <v>2</v>
      </c>
      <c r="I6" s="29" t="s">
        <v>13</v>
      </c>
      <c r="J6" s="28" t="s">
        <v>3</v>
      </c>
      <c r="K6" s="28" t="s">
        <v>4</v>
      </c>
      <c r="L6" s="28" t="s">
        <v>5</v>
      </c>
      <c r="M6" s="28" t="s">
        <v>6</v>
      </c>
      <c r="N6" s="28" t="s">
        <v>7</v>
      </c>
      <c r="O6" s="28" t="s">
        <v>8</v>
      </c>
      <c r="P6" s="28" t="s">
        <v>9</v>
      </c>
      <c r="Q6" s="28" t="s">
        <v>10</v>
      </c>
      <c r="R6" s="28" t="s">
        <v>11</v>
      </c>
      <c r="S6" s="28" t="s">
        <v>0</v>
      </c>
      <c r="T6" s="28" t="s">
        <v>1</v>
      </c>
      <c r="U6" s="28" t="s">
        <v>2</v>
      </c>
      <c r="V6" s="28" t="s">
        <v>13</v>
      </c>
      <c r="W6" s="28" t="s">
        <v>3</v>
      </c>
      <c r="X6" s="28" t="s">
        <v>4</v>
      </c>
      <c r="Y6" s="28" t="s">
        <v>5</v>
      </c>
      <c r="Z6" s="28" t="s">
        <v>6</v>
      </c>
      <c r="AA6" s="28" t="s">
        <v>7</v>
      </c>
      <c r="AB6" s="28" t="s">
        <v>8</v>
      </c>
      <c r="AC6" s="28" t="s">
        <v>9</v>
      </c>
      <c r="AD6" s="28" t="s">
        <v>10</v>
      </c>
      <c r="AE6" s="28" t="s">
        <v>11</v>
      </c>
      <c r="AF6" s="28" t="s">
        <v>0</v>
      </c>
      <c r="AG6" s="28" t="s">
        <v>1</v>
      </c>
      <c r="AH6" s="28" t="s">
        <v>2</v>
      </c>
      <c r="AI6" s="28" t="s">
        <v>13</v>
      </c>
      <c r="AJ6" s="28" t="s">
        <v>3</v>
      </c>
      <c r="AK6" s="28" t="s">
        <v>4</v>
      </c>
      <c r="AL6" s="28" t="s">
        <v>5</v>
      </c>
      <c r="AM6" s="28" t="s">
        <v>6</v>
      </c>
      <c r="AN6" s="28" t="s">
        <v>7</v>
      </c>
      <c r="AO6" s="28" t="s">
        <v>8</v>
      </c>
      <c r="AP6" s="28" t="s">
        <v>9</v>
      </c>
      <c r="AQ6" s="28" t="s">
        <v>10</v>
      </c>
      <c r="AR6" s="28" t="s">
        <v>11</v>
      </c>
      <c r="AS6" s="28" t="s">
        <v>0</v>
      </c>
      <c r="AT6" s="28" t="s">
        <v>1</v>
      </c>
      <c r="AU6" s="28" t="s">
        <v>2</v>
      </c>
      <c r="AV6" s="28" t="s">
        <v>13</v>
      </c>
      <c r="AW6" s="28" t="s">
        <v>3</v>
      </c>
      <c r="AX6" s="28" t="s">
        <v>4</v>
      </c>
      <c r="AY6" s="28" t="s">
        <v>5</v>
      </c>
      <c r="AZ6" s="28" t="s">
        <v>6</v>
      </c>
      <c r="BA6" s="28" t="s">
        <v>7</v>
      </c>
      <c r="BB6" s="28" t="s">
        <v>8</v>
      </c>
      <c r="BC6" s="28" t="s">
        <v>9</v>
      </c>
      <c r="BD6" s="28" t="s">
        <v>10</v>
      </c>
      <c r="BE6" s="28" t="s">
        <v>11</v>
      </c>
      <c r="BF6" s="28" t="s">
        <v>0</v>
      </c>
      <c r="BG6" s="28" t="s">
        <v>1</v>
      </c>
      <c r="BH6" s="28" t="s">
        <v>2</v>
      </c>
      <c r="BI6" s="28" t="s">
        <v>13</v>
      </c>
      <c r="BJ6" s="28" t="s">
        <v>3</v>
      </c>
      <c r="BK6" s="28" t="s">
        <v>4</v>
      </c>
      <c r="BL6" s="28" t="s">
        <v>5</v>
      </c>
      <c r="BM6" s="28" t="s">
        <v>6</v>
      </c>
      <c r="BN6" s="28" t="s">
        <v>7</v>
      </c>
      <c r="BO6" s="28" t="s">
        <v>8</v>
      </c>
      <c r="BP6" s="28" t="s">
        <v>9</v>
      </c>
      <c r="BQ6" s="28" t="s">
        <v>10</v>
      </c>
      <c r="BR6" s="28" t="s">
        <v>11</v>
      </c>
      <c r="BS6" s="28" t="s">
        <v>0</v>
      </c>
      <c r="BT6" s="28" t="s">
        <v>1</v>
      </c>
      <c r="BU6" s="28" t="s">
        <v>2</v>
      </c>
      <c r="BV6" s="28" t="s">
        <v>13</v>
      </c>
      <c r="BW6" s="28" t="s">
        <v>3</v>
      </c>
      <c r="BX6" s="28" t="s">
        <v>4</v>
      </c>
      <c r="BY6" s="28" t="s">
        <v>5</v>
      </c>
      <c r="BZ6" s="28" t="s">
        <v>6</v>
      </c>
      <c r="CA6" s="28" t="s">
        <v>7</v>
      </c>
      <c r="CB6" s="28" t="s">
        <v>8</v>
      </c>
      <c r="CC6" s="28" t="s">
        <v>13</v>
      </c>
      <c r="CD6" s="131"/>
    </row>
    <row r="7" spans="1:82" x14ac:dyDescent="0.25">
      <c r="A7" s="25" t="s">
        <v>14</v>
      </c>
      <c r="C7" s="11"/>
      <c r="D7" s="11"/>
      <c r="E7" s="11"/>
      <c r="F7" s="11"/>
      <c r="G7" s="11"/>
      <c r="H7" s="11"/>
      <c r="I7" s="9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W7" s="11"/>
      <c r="BX7" s="11"/>
      <c r="BY7" s="11"/>
      <c r="BZ7" s="11"/>
      <c r="CA7" s="11"/>
      <c r="CB7" s="11"/>
    </row>
    <row r="8" spans="1:82" x14ac:dyDescent="0.25">
      <c r="A8" s="25" t="s">
        <v>12</v>
      </c>
      <c r="C8" s="119"/>
      <c r="D8" s="119"/>
      <c r="E8" s="119"/>
      <c r="F8" s="119"/>
      <c r="G8" s="119"/>
      <c r="H8" s="119"/>
      <c r="I8" s="31">
        <f>SUM(C8:H8)</f>
        <v>0</v>
      </c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  <c r="V8" s="31">
        <f>SUM(J8:U8)</f>
        <v>0</v>
      </c>
      <c r="W8" s="119"/>
      <c r="X8" s="119"/>
      <c r="Y8" s="119"/>
      <c r="Z8" s="119"/>
      <c r="AA8" s="119"/>
      <c r="AB8" s="119"/>
      <c r="AC8" s="119"/>
      <c r="AD8" s="119"/>
      <c r="AE8" s="119"/>
      <c r="AF8" s="119"/>
      <c r="AG8" s="119"/>
      <c r="AH8" s="119"/>
      <c r="AI8" s="31">
        <f>SUM(W8:AH8)</f>
        <v>0</v>
      </c>
      <c r="AJ8" s="119"/>
      <c r="AK8" s="119"/>
      <c r="AL8" s="119"/>
      <c r="AM8" s="119"/>
      <c r="AN8" s="119"/>
      <c r="AO8" s="119"/>
      <c r="AP8" s="119"/>
      <c r="AQ8" s="119"/>
      <c r="AR8" s="119"/>
      <c r="AS8" s="119"/>
      <c r="AT8" s="119"/>
      <c r="AU8" s="119"/>
      <c r="AV8" s="31">
        <f>SUM(AJ8:AU8)</f>
        <v>0</v>
      </c>
      <c r="AW8" s="119"/>
      <c r="AX8" s="119"/>
      <c r="AY8" s="119"/>
      <c r="AZ8" s="119"/>
      <c r="BA8" s="119"/>
      <c r="BB8" s="119"/>
      <c r="BC8" s="119"/>
      <c r="BD8" s="119"/>
      <c r="BE8" s="119"/>
      <c r="BF8" s="119"/>
      <c r="BG8" s="119"/>
      <c r="BH8" s="119"/>
      <c r="BI8" s="31">
        <f>SUM(AW8:BH8)</f>
        <v>0</v>
      </c>
      <c r="BJ8" s="119"/>
      <c r="BK8" s="119"/>
      <c r="BL8" s="119"/>
      <c r="BM8" s="119"/>
      <c r="BN8" s="119"/>
      <c r="BO8" s="119"/>
      <c r="BP8" s="119"/>
      <c r="BQ8" s="119"/>
      <c r="BR8" s="119"/>
      <c r="BS8" s="119"/>
      <c r="BT8" s="119"/>
      <c r="BU8" s="119"/>
      <c r="BV8" s="31">
        <f>SUM(BJ8:BU8)</f>
        <v>0</v>
      </c>
      <c r="BW8" s="119"/>
      <c r="BX8" s="119"/>
      <c r="BY8" s="119"/>
      <c r="BZ8" s="119"/>
      <c r="CA8" s="119"/>
      <c r="CB8" s="119"/>
      <c r="CC8" s="31">
        <f>SUM(BW8:CB8)</f>
        <v>0</v>
      </c>
      <c r="CD8" s="31">
        <f>SUM(I8+V8+AI8+AV8+BI8+BV8+CC8)</f>
        <v>0</v>
      </c>
    </row>
    <row r="9" spans="1:82" x14ac:dyDescent="0.25">
      <c r="A9" s="25" t="s">
        <v>15</v>
      </c>
      <c r="C9" s="9">
        <f>C7*C8</f>
        <v>0</v>
      </c>
      <c r="D9" s="9">
        <f t="shared" ref="D9:H9" si="0">D7*D8</f>
        <v>0</v>
      </c>
      <c r="E9" s="9">
        <f t="shared" si="0"/>
        <v>0</v>
      </c>
      <c r="F9" s="9">
        <f t="shared" si="0"/>
        <v>0</v>
      </c>
      <c r="G9" s="9">
        <f t="shared" si="0"/>
        <v>0</v>
      </c>
      <c r="H9" s="9">
        <f t="shared" si="0"/>
        <v>0</v>
      </c>
      <c r="I9" s="32">
        <f>SUM(C9:H9)</f>
        <v>0</v>
      </c>
      <c r="J9" s="9">
        <f>J7*J8</f>
        <v>0</v>
      </c>
      <c r="K9" s="9">
        <f t="shared" ref="K9:W9" si="1">K7*K8</f>
        <v>0</v>
      </c>
      <c r="L9" s="9">
        <f t="shared" si="1"/>
        <v>0</v>
      </c>
      <c r="M9" s="9">
        <f t="shared" si="1"/>
        <v>0</v>
      </c>
      <c r="N9" s="9">
        <f t="shared" si="1"/>
        <v>0</v>
      </c>
      <c r="O9" s="9">
        <f t="shared" si="1"/>
        <v>0</v>
      </c>
      <c r="P9" s="9">
        <f t="shared" si="1"/>
        <v>0</v>
      </c>
      <c r="Q9" s="9">
        <f t="shared" si="1"/>
        <v>0</v>
      </c>
      <c r="R9" s="9">
        <f t="shared" si="1"/>
        <v>0</v>
      </c>
      <c r="S9" s="9">
        <f t="shared" si="1"/>
        <v>0</v>
      </c>
      <c r="T9" s="9">
        <f t="shared" si="1"/>
        <v>0</v>
      </c>
      <c r="U9" s="9">
        <f t="shared" si="1"/>
        <v>0</v>
      </c>
      <c r="V9" s="32">
        <f>SUM(J9:U9)</f>
        <v>0</v>
      </c>
      <c r="W9" s="9">
        <f t="shared" si="1"/>
        <v>0</v>
      </c>
      <c r="X9" s="9">
        <f t="shared" ref="X9" si="2">X7*X8</f>
        <v>0</v>
      </c>
      <c r="Y9" s="9">
        <f t="shared" ref="Y9" si="3">Y7*Y8</f>
        <v>0</v>
      </c>
      <c r="Z9" s="9">
        <f t="shared" ref="Z9" si="4">Z7*Z8</f>
        <v>0</v>
      </c>
      <c r="AA9" s="9">
        <f t="shared" ref="AA9" si="5">AA7*AA8</f>
        <v>0</v>
      </c>
      <c r="AB9" s="9">
        <f t="shared" ref="AB9" si="6">AB7*AB8</f>
        <v>0</v>
      </c>
      <c r="AC9" s="9">
        <f t="shared" ref="AC9" si="7">AC7*AC8</f>
        <v>0</v>
      </c>
      <c r="AD9" s="9">
        <f t="shared" ref="AD9" si="8">AD7*AD8</f>
        <v>0</v>
      </c>
      <c r="AE9" s="9">
        <f t="shared" ref="AE9" si="9">AE7*AE8</f>
        <v>0</v>
      </c>
      <c r="AF9" s="9">
        <f t="shared" ref="AF9" si="10">AF7*AF8</f>
        <v>0</v>
      </c>
      <c r="AG9" s="9">
        <f t="shared" ref="AG9" si="11">AG7*AG8</f>
        <v>0</v>
      </c>
      <c r="AH9" s="9">
        <f t="shared" ref="AH9" si="12">AH7*AH8</f>
        <v>0</v>
      </c>
      <c r="AI9" s="32">
        <f>SUM(W9:AH9)</f>
        <v>0</v>
      </c>
      <c r="AJ9" s="9">
        <f t="shared" ref="AJ9" si="13">AJ7*AJ8</f>
        <v>0</v>
      </c>
      <c r="AK9" s="9">
        <f t="shared" ref="AK9" si="14">AK7*AK8</f>
        <v>0</v>
      </c>
      <c r="AL9" s="9">
        <f t="shared" ref="AL9" si="15">AL7*AL8</f>
        <v>0</v>
      </c>
      <c r="AM9" s="9">
        <f t="shared" ref="AM9" si="16">AM7*AM8</f>
        <v>0</v>
      </c>
      <c r="AN9" s="9">
        <f t="shared" ref="AN9" si="17">AN7*AN8</f>
        <v>0</v>
      </c>
      <c r="AO9" s="9">
        <f t="shared" ref="AO9" si="18">AO7*AO8</f>
        <v>0</v>
      </c>
      <c r="AP9" s="9">
        <f t="shared" ref="AP9" si="19">AP7*AP8</f>
        <v>0</v>
      </c>
      <c r="AQ9" s="9">
        <f t="shared" ref="AQ9" si="20">AQ7*AQ8</f>
        <v>0</v>
      </c>
      <c r="AR9" s="9">
        <f t="shared" ref="AR9" si="21">AR7*AR8</f>
        <v>0</v>
      </c>
      <c r="AS9" s="9">
        <f t="shared" ref="AS9" si="22">AS7*AS8</f>
        <v>0</v>
      </c>
      <c r="AT9" s="9">
        <f t="shared" ref="AT9" si="23">AT7*AT8</f>
        <v>0</v>
      </c>
      <c r="AU9" s="9">
        <f t="shared" ref="AU9" si="24">AU7*AU8</f>
        <v>0</v>
      </c>
      <c r="AV9" s="32">
        <f>SUM(AJ9:AU9)</f>
        <v>0</v>
      </c>
      <c r="AW9" s="9">
        <f t="shared" ref="AW9" si="25">AW7*AW8</f>
        <v>0</v>
      </c>
      <c r="AX9" s="9">
        <f t="shared" ref="AX9" si="26">AX7*AX8</f>
        <v>0</v>
      </c>
      <c r="AY9" s="9">
        <f t="shared" ref="AY9" si="27">AY7*AY8</f>
        <v>0</v>
      </c>
      <c r="AZ9" s="9">
        <f t="shared" ref="AZ9" si="28">AZ7*AZ8</f>
        <v>0</v>
      </c>
      <c r="BA9" s="9">
        <f t="shared" ref="BA9" si="29">BA7*BA8</f>
        <v>0</v>
      </c>
      <c r="BB9" s="9">
        <f t="shared" ref="BB9" si="30">BB7*BB8</f>
        <v>0</v>
      </c>
      <c r="BC9" s="9">
        <f t="shared" ref="BC9" si="31">BC7*BC8</f>
        <v>0</v>
      </c>
      <c r="BD9" s="9">
        <f t="shared" ref="BD9" si="32">BD7*BD8</f>
        <v>0</v>
      </c>
      <c r="BE9" s="9">
        <f t="shared" ref="BE9" si="33">BE7*BE8</f>
        <v>0</v>
      </c>
      <c r="BF9" s="9">
        <f t="shared" ref="BF9" si="34">BF7*BF8</f>
        <v>0</v>
      </c>
      <c r="BG9" s="9">
        <f t="shared" ref="BG9" si="35">BG7*BG8</f>
        <v>0</v>
      </c>
      <c r="BH9" s="9">
        <f t="shared" ref="BH9:BW9" si="36">BH7*BH8</f>
        <v>0</v>
      </c>
      <c r="BI9" s="32">
        <f>SUM(AW9:BH9)</f>
        <v>0</v>
      </c>
      <c r="BJ9" s="9">
        <f t="shared" ref="BJ9" si="37">BJ7*BJ8</f>
        <v>0</v>
      </c>
      <c r="BK9" s="9">
        <f t="shared" ref="BK9" si="38">BK7*BK8</f>
        <v>0</v>
      </c>
      <c r="BL9" s="9">
        <f t="shared" ref="BL9" si="39">BL7*BL8</f>
        <v>0</v>
      </c>
      <c r="BM9" s="9">
        <f t="shared" ref="BM9" si="40">BM7*BM8</f>
        <v>0</v>
      </c>
      <c r="BN9" s="9">
        <f t="shared" ref="BN9" si="41">BN7*BN8</f>
        <v>0</v>
      </c>
      <c r="BO9" s="9">
        <f t="shared" ref="BO9" si="42">BO7*BO8</f>
        <v>0</v>
      </c>
      <c r="BP9" s="9">
        <f t="shared" ref="BP9" si="43">BP7*BP8</f>
        <v>0</v>
      </c>
      <c r="BQ9" s="9">
        <f t="shared" ref="BQ9" si="44">BQ7*BQ8</f>
        <v>0</v>
      </c>
      <c r="BR9" s="9">
        <f t="shared" ref="BR9" si="45">BR7*BR8</f>
        <v>0</v>
      </c>
      <c r="BS9" s="9">
        <f t="shared" ref="BS9" si="46">BS7*BS8</f>
        <v>0</v>
      </c>
      <c r="BT9" s="9">
        <f t="shared" ref="BT9" si="47">BT7*BT8</f>
        <v>0</v>
      </c>
      <c r="BU9" s="9">
        <f t="shared" ref="BU9" si="48">BU7*BU8</f>
        <v>0</v>
      </c>
      <c r="BV9" s="32">
        <f>SUM(BJ9:BU9)</f>
        <v>0</v>
      </c>
      <c r="BW9" s="9">
        <f t="shared" si="36"/>
        <v>0</v>
      </c>
      <c r="BX9" s="9">
        <f t="shared" ref="BX9" si="49">BX7*BX8</f>
        <v>0</v>
      </c>
      <c r="BY9" s="9">
        <f t="shared" ref="BY9" si="50">BY7*BY8</f>
        <v>0</v>
      </c>
      <c r="BZ9" s="9">
        <f t="shared" ref="BZ9" si="51">BZ7*BZ8</f>
        <v>0</v>
      </c>
      <c r="CA9" s="9">
        <f t="shared" ref="CA9" si="52">CA7*CA8</f>
        <v>0</v>
      </c>
      <c r="CB9" s="9">
        <f t="shared" ref="CB9" si="53">CB7*CB8</f>
        <v>0</v>
      </c>
      <c r="CC9" s="32">
        <f>SUM(BW9:CB9)</f>
        <v>0</v>
      </c>
      <c r="CD9" s="32">
        <f>SUM(I9+V9+AI9+AV9+BI9+BV9+CC9)</f>
        <v>0</v>
      </c>
    </row>
  </sheetData>
  <sheetProtection selectLockedCells="1"/>
  <mergeCells count="9">
    <mergeCell ref="A5:B6"/>
    <mergeCell ref="CD5:CD6"/>
    <mergeCell ref="BW5:CC5"/>
    <mergeCell ref="J5:V5"/>
    <mergeCell ref="W5:AI5"/>
    <mergeCell ref="AJ5:AV5"/>
    <mergeCell ref="AW5:BI5"/>
    <mergeCell ref="C5:I5"/>
    <mergeCell ref="BJ5:BV5"/>
  </mergeCells>
  <pageMargins left="0.51181102362204722" right="0.51181102362204722" top="0.74803149606299213" bottom="0.55118110236220474" header="0.31496062992125984" footer="0.31496062992125984"/>
  <pageSetup paperSize="9" scale="53" fitToWidth="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"/>
  <sheetViews>
    <sheetView zoomScale="70" zoomScaleNormal="70" workbookViewId="0">
      <pane xSplit="2" ySplit="5" topLeftCell="C6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baseColWidth="10" defaultColWidth="11.42578125" defaultRowHeight="15" x14ac:dyDescent="0.25"/>
  <cols>
    <col min="1" max="1" width="11.42578125" style="25"/>
    <col min="2" max="2" width="24.85546875" style="25" bestFit="1" customWidth="1"/>
    <col min="3" max="10" width="20.7109375" style="25" customWidth="1"/>
    <col min="11" max="16384" width="11.42578125" style="25"/>
  </cols>
  <sheetData>
    <row r="1" spans="1:10" x14ac:dyDescent="0.25">
      <c r="A1" s="24" t="s">
        <v>80</v>
      </c>
    </row>
    <row r="3" spans="1:10" x14ac:dyDescent="0.25">
      <c r="A3" s="26" t="s">
        <v>16</v>
      </c>
    </row>
    <row r="5" spans="1:10" s="27" customFormat="1" x14ac:dyDescent="0.25">
      <c r="C5" s="37">
        <v>2027</v>
      </c>
      <c r="D5" s="37">
        <v>2028</v>
      </c>
      <c r="E5" s="37">
        <v>2029</v>
      </c>
      <c r="F5" s="37">
        <v>2030</v>
      </c>
      <c r="G5" s="37">
        <v>2031</v>
      </c>
      <c r="H5" s="37">
        <v>2032</v>
      </c>
      <c r="I5" s="37">
        <v>2033</v>
      </c>
      <c r="J5" s="36" t="s">
        <v>13</v>
      </c>
    </row>
    <row r="6" spans="1:10" x14ac:dyDescent="0.25">
      <c r="A6" s="25" t="s">
        <v>81</v>
      </c>
    </row>
    <row r="7" spans="1:10" x14ac:dyDescent="0.25">
      <c r="B7" s="25" t="s">
        <v>12</v>
      </c>
      <c r="C7" s="31">
        <f>'Annexe fi - 1'!I8</f>
        <v>0</v>
      </c>
      <c r="D7" s="31">
        <f>'Annexe fi - 1'!V8</f>
        <v>0</v>
      </c>
      <c r="E7" s="31">
        <f>'Annexe fi - 1'!AI8</f>
        <v>0</v>
      </c>
      <c r="F7" s="31">
        <f>'Annexe fi - 1'!AV8</f>
        <v>0</v>
      </c>
      <c r="G7" s="31">
        <f>'Annexe fi - 1'!BI8</f>
        <v>0</v>
      </c>
      <c r="H7" s="31">
        <f>'Annexe fi - 1'!BV8</f>
        <v>0</v>
      </c>
      <c r="I7" s="31">
        <f>'Annexe fi - 1'!CC8</f>
        <v>0</v>
      </c>
      <c r="J7" s="31">
        <f>SUM(C7:I7)</f>
        <v>0</v>
      </c>
    </row>
    <row r="8" spans="1:10" x14ac:dyDescent="0.25">
      <c r="B8" s="25" t="s">
        <v>15</v>
      </c>
      <c r="C8" s="31">
        <f>'Annexe fi - 1'!I9</f>
        <v>0</v>
      </c>
      <c r="D8" s="31">
        <f>'Annexe fi - 1'!V9</f>
        <v>0</v>
      </c>
      <c r="E8" s="31">
        <f>'Annexe fi - 1'!AI9</f>
        <v>0</v>
      </c>
      <c r="F8" s="31">
        <f>'Annexe fi - 1'!AV9</f>
        <v>0</v>
      </c>
      <c r="G8" s="31">
        <f>'Annexe fi - 1'!BI9</f>
        <v>0</v>
      </c>
      <c r="H8" s="31">
        <f>'Annexe fi - 1'!BV9</f>
        <v>0</v>
      </c>
      <c r="I8" s="31">
        <f>'Annexe fi - 1'!CC9</f>
        <v>0</v>
      </c>
      <c r="J8" s="32">
        <f>SUM(C8:I8)</f>
        <v>0</v>
      </c>
    </row>
  </sheetData>
  <sheetProtection selectLockedCells="1" selectUnlockedCells="1"/>
  <pageMargins left="0.51181102362204722" right="0.51181102362204722" top="0.74803149606299213" bottom="0.55118110236220474" header="0.31496062992125984" footer="0.31496062992125984"/>
  <pageSetup paperSize="9" fitToWidth="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zoomScale="70" zoomScaleNormal="70" workbookViewId="0">
      <selection activeCell="D23" sqref="D23"/>
    </sheetView>
  </sheetViews>
  <sheetFormatPr baseColWidth="10" defaultColWidth="11.42578125" defaultRowHeight="15" x14ac:dyDescent="0.25"/>
  <cols>
    <col min="1" max="1" width="18.5703125" style="40" customWidth="1"/>
    <col min="2" max="14" width="20.7109375" style="25" customWidth="1"/>
    <col min="15" max="16384" width="11.42578125" style="25"/>
  </cols>
  <sheetData>
    <row r="1" spans="1:14" x14ac:dyDescent="0.25">
      <c r="A1" s="39" t="s">
        <v>50</v>
      </c>
    </row>
    <row r="3" spans="1:14" x14ac:dyDescent="0.25">
      <c r="A3" s="41"/>
      <c r="B3" s="42"/>
      <c r="C3" s="42"/>
      <c r="D3" s="42"/>
      <c r="E3" s="42"/>
      <c r="F3" s="42"/>
      <c r="G3" s="42"/>
      <c r="H3" s="42"/>
    </row>
    <row r="4" spans="1:14" s="40" customFormat="1" x14ac:dyDescent="0.25">
      <c r="A4" s="43" t="s">
        <v>23</v>
      </c>
      <c r="B4" s="44"/>
      <c r="C4" s="45"/>
      <c r="D4" s="45"/>
      <c r="E4" s="45"/>
      <c r="F4" s="45"/>
      <c r="G4" s="45"/>
      <c r="H4" s="45"/>
    </row>
    <row r="5" spans="1:14" s="40" customFormat="1" x14ac:dyDescent="0.25">
      <c r="A5" s="46" t="s">
        <v>49</v>
      </c>
      <c r="B5" s="47"/>
      <c r="C5" s="47"/>
      <c r="D5" s="47"/>
      <c r="E5" s="47"/>
      <c r="F5" s="47"/>
      <c r="G5" s="47"/>
      <c r="H5" s="47"/>
    </row>
    <row r="6" spans="1:14" s="40" customFormat="1" x14ac:dyDescent="0.25">
      <c r="A6" s="41"/>
      <c r="B6" s="45"/>
      <c r="C6" s="45"/>
      <c r="D6" s="45"/>
      <c r="E6" s="45"/>
      <c r="F6" s="45"/>
      <c r="G6" s="45"/>
      <c r="H6" s="45"/>
    </row>
    <row r="7" spans="1:14" s="48" customFormat="1" ht="15.75" thickBot="1" x14ac:dyDescent="0.3">
      <c r="A7" s="121"/>
      <c r="B7" s="122"/>
      <c r="C7" s="122"/>
      <c r="D7" s="122" t="s">
        <v>83</v>
      </c>
      <c r="E7" s="122"/>
      <c r="F7" s="122"/>
      <c r="G7" s="122"/>
      <c r="H7" s="122" t="s">
        <v>84</v>
      </c>
      <c r="L7" s="48" t="s">
        <v>91</v>
      </c>
    </row>
    <row r="8" spans="1:14" s="40" customFormat="1" ht="74.25" customHeight="1" x14ac:dyDescent="0.25">
      <c r="A8" s="49" t="s">
        <v>40</v>
      </c>
      <c r="B8" s="50" t="s">
        <v>88</v>
      </c>
      <c r="C8" s="51"/>
      <c r="D8" s="49" t="s">
        <v>41</v>
      </c>
      <c r="E8" s="52" t="s">
        <v>42</v>
      </c>
      <c r="F8" s="50" t="s">
        <v>43</v>
      </c>
      <c r="G8" s="51"/>
      <c r="H8" s="49" t="s">
        <v>41</v>
      </c>
      <c r="I8" s="52" t="s">
        <v>42</v>
      </c>
      <c r="J8" s="50" t="s">
        <v>43</v>
      </c>
      <c r="L8" s="49" t="s">
        <v>41</v>
      </c>
      <c r="M8" s="52" t="s">
        <v>42</v>
      </c>
      <c r="N8" s="50" t="s">
        <v>43</v>
      </c>
    </row>
    <row r="9" spans="1:14" x14ac:dyDescent="0.25">
      <c r="A9" s="53">
        <v>2027</v>
      </c>
      <c r="B9" s="12"/>
      <c r="C9" s="54"/>
      <c r="D9" s="55">
        <v>1</v>
      </c>
      <c r="E9" s="56">
        <v>1400000</v>
      </c>
      <c r="F9" s="13"/>
      <c r="G9" s="54"/>
      <c r="H9" s="55">
        <v>1</v>
      </c>
      <c r="I9" s="56">
        <f>1400000/12*6</f>
        <v>700000</v>
      </c>
      <c r="J9" s="13"/>
      <c r="K9" s="57"/>
      <c r="L9" s="55">
        <v>1</v>
      </c>
      <c r="M9" s="56">
        <f>1400000/12*6</f>
        <v>700000</v>
      </c>
      <c r="N9" s="13"/>
    </row>
    <row r="10" spans="1:14" ht="15.75" thickBot="1" x14ac:dyDescent="0.3">
      <c r="A10" s="53">
        <v>2028</v>
      </c>
      <c r="B10" s="12"/>
      <c r="C10" s="54"/>
      <c r="D10" s="59">
        <f>E9+1</f>
        <v>1400001</v>
      </c>
      <c r="E10" s="60"/>
      <c r="F10" s="15"/>
      <c r="G10" s="54"/>
      <c r="H10" s="59">
        <f>I9+1</f>
        <v>700001</v>
      </c>
      <c r="I10" s="60"/>
      <c r="J10" s="15"/>
      <c r="K10" s="57"/>
      <c r="L10" s="59">
        <f>M9+1</f>
        <v>700001</v>
      </c>
      <c r="M10" s="60"/>
      <c r="N10" s="15"/>
    </row>
    <row r="11" spans="1:14" x14ac:dyDescent="0.25">
      <c r="A11" s="53">
        <v>2029</v>
      </c>
      <c r="B11" s="12"/>
      <c r="C11" s="54"/>
      <c r="D11" s="54"/>
      <c r="E11" s="54"/>
      <c r="F11" s="54"/>
      <c r="G11" s="54"/>
      <c r="H11" s="54"/>
      <c r="I11" s="54"/>
      <c r="J11" s="54"/>
      <c r="K11" s="57"/>
      <c r="L11" s="54"/>
      <c r="M11" s="54"/>
      <c r="N11" s="54"/>
    </row>
    <row r="12" spans="1:14" x14ac:dyDescent="0.25">
      <c r="A12" s="53">
        <v>2030</v>
      </c>
      <c r="B12" s="12"/>
      <c r="C12" s="54"/>
      <c r="D12" s="54"/>
      <c r="E12" s="54"/>
      <c r="F12" s="54"/>
      <c r="G12" s="54"/>
      <c r="H12" s="54"/>
      <c r="I12" s="54"/>
      <c r="J12" s="54"/>
      <c r="K12" s="57"/>
      <c r="L12" s="54"/>
      <c r="M12" s="54"/>
      <c r="N12" s="54"/>
    </row>
    <row r="13" spans="1:14" x14ac:dyDescent="0.25">
      <c r="A13" s="53">
        <v>2031</v>
      </c>
      <c r="B13" s="12"/>
      <c r="C13" s="54"/>
      <c r="D13" s="54"/>
      <c r="E13" s="54"/>
      <c r="F13" s="54"/>
      <c r="G13" s="54"/>
      <c r="H13" s="54"/>
      <c r="I13" s="54"/>
      <c r="J13" s="54"/>
      <c r="K13" s="57"/>
      <c r="L13" s="54"/>
      <c r="M13" s="54"/>
      <c r="N13" s="54"/>
    </row>
    <row r="14" spans="1:14" x14ac:dyDescent="0.25">
      <c r="A14" s="53">
        <v>2032</v>
      </c>
      <c r="B14" s="12"/>
      <c r="C14" s="54"/>
      <c r="D14" s="54"/>
      <c r="E14" s="54"/>
      <c r="F14" s="54"/>
      <c r="G14" s="54"/>
      <c r="H14" s="54"/>
      <c r="I14" s="54"/>
      <c r="J14" s="54"/>
      <c r="K14" s="57"/>
      <c r="L14" s="54"/>
      <c r="M14" s="54"/>
      <c r="N14" s="54"/>
    </row>
    <row r="15" spans="1:14" ht="15.75" thickBot="1" x14ac:dyDescent="0.3">
      <c r="A15" s="58">
        <v>2033</v>
      </c>
      <c r="B15" s="14"/>
      <c r="C15" s="54"/>
      <c r="D15" s="54"/>
      <c r="E15" s="54"/>
      <c r="F15" s="54"/>
      <c r="G15" s="54"/>
      <c r="H15" s="54"/>
      <c r="I15" s="54"/>
      <c r="J15" s="54"/>
      <c r="K15" s="57"/>
      <c r="L15" s="54"/>
      <c r="M15" s="54"/>
      <c r="N15" s="54"/>
    </row>
    <row r="16" spans="1:14" x14ac:dyDescent="0.25">
      <c r="A16" s="61"/>
      <c r="B16" s="61"/>
      <c r="C16" s="61"/>
      <c r="D16" s="61"/>
      <c r="E16" s="61"/>
      <c r="F16" s="61"/>
      <c r="G16" s="61"/>
      <c r="H16" s="61"/>
      <c r="I16" s="57"/>
      <c r="J16" s="57"/>
      <c r="K16" s="57"/>
    </row>
    <row r="17" spans="1:11" x14ac:dyDescent="0.25">
      <c r="A17" s="26" t="s">
        <v>77</v>
      </c>
      <c r="B17" s="62"/>
      <c r="C17" s="62"/>
      <c r="D17" s="62"/>
      <c r="E17" s="62"/>
      <c r="F17" s="62"/>
      <c r="G17" s="62"/>
      <c r="H17" s="62"/>
      <c r="I17" s="57"/>
      <c r="J17" s="57"/>
      <c r="K17" s="57"/>
    </row>
    <row r="18" spans="1:11" ht="15.75" thickBot="1" x14ac:dyDescent="0.3">
      <c r="A18" s="26"/>
      <c r="B18" s="62"/>
      <c r="C18" s="62"/>
      <c r="D18" s="62"/>
      <c r="E18" s="62"/>
      <c r="F18" s="62"/>
      <c r="G18" s="62"/>
      <c r="H18" s="62"/>
      <c r="I18" s="57"/>
      <c r="J18" s="57"/>
      <c r="K18" s="57"/>
    </row>
    <row r="19" spans="1:11" s="40" customFormat="1" ht="48" customHeight="1" thickBot="1" x14ac:dyDescent="0.3">
      <c r="A19" s="49" t="s">
        <v>44</v>
      </c>
      <c r="B19" s="52" t="s">
        <v>82</v>
      </c>
      <c r="C19" s="52" t="s">
        <v>45</v>
      </c>
      <c r="D19" s="52" t="s">
        <v>89</v>
      </c>
      <c r="E19" s="50" t="s">
        <v>47</v>
      </c>
      <c r="F19" s="63"/>
      <c r="G19" s="64" t="s">
        <v>48</v>
      </c>
      <c r="H19" s="6" t="e">
        <f>((E26/E20)^(1/($A$26-$A$20))-1)</f>
        <v>#DIV/0!</v>
      </c>
    </row>
    <row r="20" spans="1:11" x14ac:dyDescent="0.25">
      <c r="A20" s="53">
        <v>2027</v>
      </c>
      <c r="B20" s="7">
        <f>'Annexe fi - 2'!C8</f>
        <v>0</v>
      </c>
      <c r="C20" s="7">
        <f>IF(B20&lt;=$E$9,B20*$F$9,0)+IF(B20&gt;=$D$10,B20*$F$10)</f>
        <v>0</v>
      </c>
      <c r="D20" s="7">
        <f t="shared" ref="D20:D26" si="0">B9</f>
        <v>0</v>
      </c>
      <c r="E20" s="65">
        <f t="shared" ref="E20:E26" si="1">C20+D20</f>
        <v>0</v>
      </c>
      <c r="F20" s="66"/>
      <c r="G20" s="67"/>
      <c r="H20" s="67"/>
      <c r="I20" s="57"/>
      <c r="J20" s="57"/>
      <c r="K20" s="57"/>
    </row>
    <row r="21" spans="1:11" x14ac:dyDescent="0.25">
      <c r="A21" s="53">
        <v>2028</v>
      </c>
      <c r="B21" s="7">
        <f>'Annexe fi - 2'!D8</f>
        <v>0</v>
      </c>
      <c r="C21" s="7">
        <f>IF(B21&lt;=$I$9,B21*$J$9,0)+IF(B21&gt;=$H$10,B21*$J$10)</f>
        <v>0</v>
      </c>
      <c r="D21" s="7">
        <f t="shared" si="0"/>
        <v>0</v>
      </c>
      <c r="E21" s="65">
        <f t="shared" si="1"/>
        <v>0</v>
      </c>
      <c r="F21" s="66"/>
      <c r="G21" s="67"/>
      <c r="H21" s="67"/>
      <c r="I21" s="57"/>
      <c r="J21" s="57"/>
      <c r="K21" s="57"/>
    </row>
    <row r="22" spans="1:11" x14ac:dyDescent="0.25">
      <c r="A22" s="53">
        <v>2029</v>
      </c>
      <c r="B22" s="7">
        <f>'Annexe fi - 2'!E8</f>
        <v>0</v>
      </c>
      <c r="C22" s="7">
        <f t="shared" ref="C22:C25" si="2">IF(B22&lt;=$I$9,B22*$J$9,0)+IF(B22&gt;=$H$10,B22*$J$10)</f>
        <v>0</v>
      </c>
      <c r="D22" s="7">
        <f t="shared" si="0"/>
        <v>0</v>
      </c>
      <c r="E22" s="65">
        <f t="shared" si="1"/>
        <v>0</v>
      </c>
      <c r="F22" s="66"/>
      <c r="G22" s="67"/>
      <c r="H22" s="67"/>
      <c r="I22" s="57"/>
      <c r="J22" s="57"/>
      <c r="K22" s="57"/>
    </row>
    <row r="23" spans="1:11" x14ac:dyDescent="0.25">
      <c r="A23" s="53">
        <v>2030</v>
      </c>
      <c r="B23" s="7">
        <f>'Annexe fi - 2'!F8</f>
        <v>0</v>
      </c>
      <c r="C23" s="7">
        <f>IF(B23&lt;=$I$9,B23*$J$9,0)+IF(B23&gt;=$H$10,B23*$J$10)</f>
        <v>0</v>
      </c>
      <c r="D23" s="7">
        <f t="shared" si="0"/>
        <v>0</v>
      </c>
      <c r="E23" s="65">
        <f t="shared" si="1"/>
        <v>0</v>
      </c>
      <c r="F23" s="66"/>
      <c r="G23" s="67"/>
      <c r="H23" s="67"/>
      <c r="I23" s="57"/>
      <c r="J23" s="57"/>
      <c r="K23" s="57"/>
    </row>
    <row r="24" spans="1:11" x14ac:dyDescent="0.25">
      <c r="A24" s="53">
        <v>2031</v>
      </c>
      <c r="B24" s="7">
        <f>'Annexe fi - 2'!G8</f>
        <v>0</v>
      </c>
      <c r="C24" s="7">
        <f t="shared" si="2"/>
        <v>0</v>
      </c>
      <c r="D24" s="7">
        <f t="shared" si="0"/>
        <v>0</v>
      </c>
      <c r="E24" s="65">
        <f t="shared" si="1"/>
        <v>0</v>
      </c>
      <c r="F24" s="66"/>
      <c r="G24" s="67"/>
      <c r="H24" s="67"/>
      <c r="I24" s="57"/>
      <c r="J24" s="57"/>
      <c r="K24" s="57"/>
    </row>
    <row r="25" spans="1:11" x14ac:dyDescent="0.25">
      <c r="A25" s="53">
        <v>2032</v>
      </c>
      <c r="B25" s="7">
        <f>'Annexe fi - 2'!H8</f>
        <v>0</v>
      </c>
      <c r="C25" s="7">
        <f t="shared" si="2"/>
        <v>0</v>
      </c>
      <c r="D25" s="7">
        <f t="shared" si="0"/>
        <v>0</v>
      </c>
      <c r="E25" s="65">
        <f t="shared" si="1"/>
        <v>0</v>
      </c>
      <c r="F25" s="66"/>
      <c r="G25" s="67"/>
      <c r="H25" s="67"/>
      <c r="I25" s="57"/>
      <c r="J25" s="57"/>
      <c r="K25" s="57"/>
    </row>
    <row r="26" spans="1:11" ht="15.75" thickBot="1" x14ac:dyDescent="0.3">
      <c r="A26" s="58">
        <v>2033</v>
      </c>
      <c r="B26" s="8">
        <f>'Annexe fi - 2'!I8</f>
        <v>0</v>
      </c>
      <c r="C26" s="8">
        <f>IF(B26&lt;=$M$9,B26*$N$9,0)+IF(B26&gt;=$L$10,B26*$N$10)</f>
        <v>0</v>
      </c>
      <c r="D26" s="8">
        <f t="shared" si="0"/>
        <v>0</v>
      </c>
      <c r="E26" s="68">
        <f t="shared" si="1"/>
        <v>0</v>
      </c>
      <c r="F26" s="66"/>
      <c r="G26" s="67"/>
      <c r="H26" s="67"/>
      <c r="I26" s="57"/>
      <c r="J26" s="57"/>
      <c r="K26" s="57"/>
    </row>
    <row r="27" spans="1:11" x14ac:dyDescent="0.25">
      <c r="B27" s="57"/>
      <c r="C27" s="57"/>
      <c r="D27" s="57"/>
      <c r="E27" s="57"/>
      <c r="F27" s="57"/>
      <c r="G27" s="57"/>
      <c r="H27" s="57"/>
      <c r="I27" s="57"/>
      <c r="J27" s="57"/>
      <c r="K27" s="57"/>
    </row>
  </sheetData>
  <sheetProtection selectLockedCells="1"/>
  <pageMargins left="0.51181102362204722" right="0.31496062992125984" top="0.55118110236220474" bottom="0.55118110236220474" header="0.31496062992125984" footer="0.31496062992125984"/>
  <pageSetup paperSize="9" scale="53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zoomScale="70" zoomScaleNormal="70" workbookViewId="0">
      <selection activeCell="D16" sqref="D16"/>
    </sheetView>
  </sheetViews>
  <sheetFormatPr baseColWidth="10" defaultColWidth="11.42578125" defaultRowHeight="15" x14ac:dyDescent="0.25"/>
  <cols>
    <col min="1" max="1" width="36.7109375" style="25" bestFit="1" customWidth="1"/>
    <col min="2" max="9" width="20.7109375" style="25" customWidth="1"/>
    <col min="10" max="16384" width="11.42578125" style="25"/>
  </cols>
  <sheetData>
    <row r="1" spans="1:9" x14ac:dyDescent="0.25">
      <c r="A1" s="24" t="s">
        <v>73</v>
      </c>
    </row>
    <row r="3" spans="1:9" x14ac:dyDescent="0.25">
      <c r="A3" s="46" t="s">
        <v>85</v>
      </c>
    </row>
    <row r="4" spans="1:9" x14ac:dyDescent="0.25">
      <c r="A4" s="69"/>
    </row>
    <row r="5" spans="1:9" s="27" customFormat="1" x14ac:dyDescent="0.25">
      <c r="A5" s="38" t="s">
        <v>57</v>
      </c>
      <c r="B5" s="37">
        <v>2027</v>
      </c>
      <c r="C5" s="37">
        <v>2028</v>
      </c>
      <c r="D5" s="37">
        <v>2029</v>
      </c>
      <c r="E5" s="37">
        <v>2030</v>
      </c>
      <c r="F5" s="37">
        <v>2031</v>
      </c>
      <c r="G5" s="37">
        <v>2032</v>
      </c>
      <c r="H5" s="37">
        <v>2033</v>
      </c>
      <c r="I5" s="36" t="s">
        <v>13</v>
      </c>
    </row>
    <row r="6" spans="1:9" s="30" customFormat="1" x14ac:dyDescent="0.25"/>
    <row r="7" spans="1:9" x14ac:dyDescent="0.25">
      <c r="B7" s="11"/>
      <c r="C7" s="11"/>
      <c r="D7" s="11"/>
      <c r="E7" s="11"/>
      <c r="F7" s="11"/>
      <c r="G7" s="11"/>
      <c r="H7" s="11"/>
      <c r="I7" s="32">
        <f>SUM(B7:H7)</f>
        <v>0</v>
      </c>
    </row>
    <row r="10" spans="1:9" x14ac:dyDescent="0.25">
      <c r="A10" s="70" t="s">
        <v>74</v>
      </c>
    </row>
    <row r="12" spans="1:9" x14ac:dyDescent="0.25">
      <c r="A12" s="25" t="s">
        <v>55</v>
      </c>
      <c r="B12" s="10">
        <f>SUM(B13:B18)</f>
        <v>0</v>
      </c>
    </row>
    <row r="13" spans="1:9" x14ac:dyDescent="0.25">
      <c r="A13" s="120"/>
      <c r="B13" s="11"/>
    </row>
    <row r="14" spans="1:9" x14ac:dyDescent="0.25">
      <c r="A14" s="120"/>
      <c r="B14" s="11"/>
    </row>
    <row r="15" spans="1:9" x14ac:dyDescent="0.25">
      <c r="A15" s="120"/>
      <c r="B15" s="11"/>
    </row>
    <row r="16" spans="1:9" x14ac:dyDescent="0.25">
      <c r="A16" s="120"/>
      <c r="B16" s="11"/>
    </row>
    <row r="17" spans="1:2" x14ac:dyDescent="0.25">
      <c r="A17" s="120"/>
      <c r="B17" s="11"/>
    </row>
    <row r="18" spans="1:2" x14ac:dyDescent="0.25">
      <c r="A18" s="120"/>
      <c r="B18" s="11"/>
    </row>
    <row r="20" spans="1:2" x14ac:dyDescent="0.25">
      <c r="A20" s="25" t="s">
        <v>72</v>
      </c>
      <c r="B20" s="11"/>
    </row>
    <row r="21" spans="1:2" x14ac:dyDescent="0.25">
      <c r="B21" s="25" t="e">
        <f>B20/B12</f>
        <v>#DIV/0!</v>
      </c>
    </row>
    <row r="23" spans="1:2" x14ac:dyDescent="0.25">
      <c r="A23" s="69"/>
      <c r="B23" s="32">
        <f>B12+B20</f>
        <v>0</v>
      </c>
    </row>
  </sheetData>
  <sheetProtection selectLockedCells="1"/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topLeftCell="A4" zoomScale="70" zoomScaleNormal="70" workbookViewId="0">
      <selection activeCell="K5" sqref="J5:P5"/>
    </sheetView>
  </sheetViews>
  <sheetFormatPr baseColWidth="10" defaultColWidth="11.42578125" defaultRowHeight="15" x14ac:dyDescent="0.25"/>
  <cols>
    <col min="1" max="1" width="56.5703125" style="25" customWidth="1"/>
    <col min="2" max="8" width="20.7109375" style="25" customWidth="1"/>
    <col min="9" max="9" width="12.140625" style="25" bestFit="1" customWidth="1"/>
    <col min="10" max="10" width="5" style="25" bestFit="1" customWidth="1"/>
    <col min="11" max="16384" width="11.42578125" style="25"/>
  </cols>
  <sheetData>
    <row r="1" spans="1:16" x14ac:dyDescent="0.25">
      <c r="A1" s="24" t="s">
        <v>86</v>
      </c>
    </row>
    <row r="3" spans="1:16" x14ac:dyDescent="0.25">
      <c r="A3" s="26" t="s">
        <v>87</v>
      </c>
      <c r="B3" s="71"/>
      <c r="C3" s="71"/>
      <c r="D3" s="71"/>
      <c r="E3" s="71"/>
      <c r="F3" s="71"/>
      <c r="G3" s="71"/>
      <c r="H3" s="71"/>
      <c r="I3" s="72"/>
    </row>
    <row r="4" spans="1:16" x14ac:dyDescent="0.25">
      <c r="A4" s="73"/>
      <c r="B4" s="67"/>
      <c r="C4" s="67"/>
      <c r="D4" s="67"/>
      <c r="E4" s="67"/>
      <c r="F4" s="67"/>
      <c r="G4" s="67"/>
      <c r="H4" s="67"/>
      <c r="I4" s="74"/>
    </row>
    <row r="5" spans="1:16" x14ac:dyDescent="0.25">
      <c r="A5" s="75" t="s">
        <v>17</v>
      </c>
      <c r="B5" s="67"/>
      <c r="C5" s="67"/>
      <c r="D5" s="67"/>
      <c r="E5" s="67"/>
      <c r="F5" s="67"/>
      <c r="G5" s="67"/>
      <c r="H5" s="67"/>
      <c r="I5" s="75" t="s">
        <v>71</v>
      </c>
      <c r="J5" s="97">
        <v>2027</v>
      </c>
      <c r="K5" s="97">
        <v>2028</v>
      </c>
      <c r="L5" s="97">
        <v>2029</v>
      </c>
      <c r="M5" s="97">
        <v>2030</v>
      </c>
      <c r="N5" s="97">
        <v>2031</v>
      </c>
      <c r="O5" s="97">
        <v>2032</v>
      </c>
      <c r="P5" s="97">
        <v>2033</v>
      </c>
    </row>
    <row r="6" spans="1:16" x14ac:dyDescent="0.25">
      <c r="A6" s="76" t="s">
        <v>76</v>
      </c>
      <c r="B6" s="37">
        <v>2027</v>
      </c>
      <c r="C6" s="37">
        <v>2028</v>
      </c>
      <c r="D6" s="37">
        <v>2029</v>
      </c>
      <c r="E6" s="37">
        <v>2030</v>
      </c>
      <c r="F6" s="37">
        <v>2031</v>
      </c>
      <c r="G6" s="37">
        <v>2032</v>
      </c>
      <c r="H6" s="37">
        <v>2033</v>
      </c>
      <c r="I6" s="74"/>
    </row>
    <row r="7" spans="1:16" x14ac:dyDescent="0.25">
      <c r="A7" s="79" t="s">
        <v>39</v>
      </c>
      <c r="B7" s="78">
        <f>'Annexe fi - 2'!C8</f>
        <v>0</v>
      </c>
      <c r="C7" s="78">
        <f>'Annexe fi - 2'!D8</f>
        <v>0</v>
      </c>
      <c r="D7" s="78">
        <f>'Annexe fi - 2'!E8</f>
        <v>0</v>
      </c>
      <c r="E7" s="78">
        <f>'Annexe fi - 2'!F8</f>
        <v>0</v>
      </c>
      <c r="F7" s="78">
        <f>'Annexe fi - 2'!G8</f>
        <v>0</v>
      </c>
      <c r="G7" s="78">
        <f>'Annexe fi - 2'!H8</f>
        <v>0</v>
      </c>
      <c r="H7" s="78">
        <f>'Annexe fi - 2'!I8</f>
        <v>0</v>
      </c>
      <c r="I7" s="74"/>
    </row>
    <row r="8" spans="1:16" x14ac:dyDescent="0.25">
      <c r="A8" s="16" t="s">
        <v>18</v>
      </c>
      <c r="B8" s="80"/>
      <c r="C8" s="19" t="e">
        <f>(C7-B7)/B7</f>
        <v>#DIV/0!</v>
      </c>
      <c r="D8" s="19" t="e">
        <f t="shared" ref="D8:H8" si="0">(D7-C7)/C7</f>
        <v>#DIV/0!</v>
      </c>
      <c r="E8" s="19" t="e">
        <f t="shared" si="0"/>
        <v>#DIV/0!</v>
      </c>
      <c r="F8" s="19" t="e">
        <f t="shared" si="0"/>
        <v>#DIV/0!</v>
      </c>
      <c r="G8" s="19" t="e">
        <f t="shared" si="0"/>
        <v>#DIV/0!</v>
      </c>
      <c r="H8" s="19" t="e">
        <f t="shared" si="0"/>
        <v>#DIV/0!</v>
      </c>
      <c r="I8" s="74"/>
    </row>
    <row r="9" spans="1:16" x14ac:dyDescent="0.25">
      <c r="A9" s="81" t="s">
        <v>19</v>
      </c>
      <c r="B9" s="1"/>
      <c r="C9" s="1"/>
      <c r="D9" s="1"/>
      <c r="E9" s="1"/>
      <c r="F9" s="1"/>
      <c r="G9" s="1"/>
      <c r="H9" s="1"/>
      <c r="I9" s="74"/>
    </row>
    <row r="10" spans="1:16" x14ac:dyDescent="0.25">
      <c r="A10" s="81" t="s">
        <v>20</v>
      </c>
      <c r="B10" s="1"/>
      <c r="C10" s="1"/>
      <c r="D10" s="1"/>
      <c r="E10" s="1"/>
      <c r="F10" s="1"/>
      <c r="G10" s="1"/>
      <c r="H10" s="1"/>
      <c r="I10" s="74"/>
    </row>
    <row r="11" spans="1:16" x14ac:dyDescent="0.25">
      <c r="A11" s="81" t="s">
        <v>21</v>
      </c>
      <c r="B11" s="1"/>
      <c r="C11" s="1"/>
      <c r="D11" s="1"/>
      <c r="E11" s="1"/>
      <c r="F11" s="1"/>
      <c r="G11" s="1"/>
      <c r="H11" s="1"/>
      <c r="I11" s="74"/>
    </row>
    <row r="12" spans="1:16" x14ac:dyDescent="0.25">
      <c r="A12" s="79" t="s">
        <v>22</v>
      </c>
      <c r="B12" s="78">
        <f>SUM(B9:B11)</f>
        <v>0</v>
      </c>
      <c r="C12" s="78">
        <f>SUM(C9:C11)</f>
        <v>0</v>
      </c>
      <c r="D12" s="78">
        <f t="shared" ref="D12:H12" si="1">SUM(D9:D11)</f>
        <v>0</v>
      </c>
      <c r="E12" s="78">
        <f t="shared" si="1"/>
        <v>0</v>
      </c>
      <c r="F12" s="78">
        <f t="shared" si="1"/>
        <v>0</v>
      </c>
      <c r="G12" s="78">
        <f t="shared" si="1"/>
        <v>0</v>
      </c>
      <c r="H12" s="78">
        <f t="shared" si="1"/>
        <v>0</v>
      </c>
      <c r="I12" s="74"/>
    </row>
    <row r="13" spans="1:16" x14ac:dyDescent="0.25">
      <c r="A13" s="16" t="s">
        <v>18</v>
      </c>
      <c r="B13" s="80"/>
      <c r="C13" s="19" t="e">
        <f>(C12-B12)/B12</f>
        <v>#DIV/0!</v>
      </c>
      <c r="D13" s="19" t="e">
        <f t="shared" ref="D13:H13" si="2">(D12-C12)/C12</f>
        <v>#DIV/0!</v>
      </c>
      <c r="E13" s="19" t="e">
        <f t="shared" si="2"/>
        <v>#DIV/0!</v>
      </c>
      <c r="F13" s="19" t="e">
        <f t="shared" si="2"/>
        <v>#DIV/0!</v>
      </c>
      <c r="G13" s="19" t="e">
        <f t="shared" si="2"/>
        <v>#DIV/0!</v>
      </c>
      <c r="H13" s="19" t="e">
        <f t="shared" si="2"/>
        <v>#DIV/0!</v>
      </c>
      <c r="I13" s="74"/>
    </row>
    <row r="14" spans="1:16" x14ac:dyDescent="0.25">
      <c r="A14" s="82" t="s">
        <v>46</v>
      </c>
      <c r="B14" s="78">
        <f>'Annexe fi - 3'!B9</f>
        <v>0</v>
      </c>
      <c r="C14" s="78">
        <f>'Annexe fi - 3'!B10</f>
        <v>0</v>
      </c>
      <c r="D14" s="78">
        <f>+'Annexe fi - 3'!B11</f>
        <v>0</v>
      </c>
      <c r="E14" s="78">
        <f>+'Annexe fi - 3'!B12</f>
        <v>0</v>
      </c>
      <c r="F14" s="78">
        <f>+'Annexe fi - 3'!B13</f>
        <v>0</v>
      </c>
      <c r="G14" s="78">
        <f>+'Annexe fi - 3'!B14</f>
        <v>0</v>
      </c>
      <c r="H14" s="78">
        <f>+'Annexe fi - 3'!B15</f>
        <v>0</v>
      </c>
      <c r="I14" s="74"/>
    </row>
    <row r="15" spans="1:16" ht="17.25" customHeight="1" x14ac:dyDescent="0.25">
      <c r="A15" s="82" t="s">
        <v>23</v>
      </c>
      <c r="B15" s="78">
        <f>+'Annexe fi - 3'!C20</f>
        <v>0</v>
      </c>
      <c r="C15" s="78">
        <f>+'Annexe fi - 3'!C21</f>
        <v>0</v>
      </c>
      <c r="D15" s="78">
        <f>+'Annexe fi - 3'!C22</f>
        <v>0</v>
      </c>
      <c r="E15" s="78">
        <f>+'Annexe fi - 3'!C23</f>
        <v>0</v>
      </c>
      <c r="F15" s="78">
        <f>+'Annexe fi - 3'!C24</f>
        <v>0</v>
      </c>
      <c r="G15" s="78">
        <f>+'Annexe fi - 3'!C25</f>
        <v>0</v>
      </c>
      <c r="H15" s="78">
        <f>+'Annexe fi - 3'!C26</f>
        <v>0</v>
      </c>
      <c r="I15" s="74"/>
    </row>
    <row r="16" spans="1:16" x14ac:dyDescent="0.25">
      <c r="A16" s="83" t="s">
        <v>38</v>
      </c>
      <c r="B16" s="78">
        <f t="shared" ref="B16:H16" si="3">SUM(B14:B15)</f>
        <v>0</v>
      </c>
      <c r="C16" s="78">
        <f t="shared" si="3"/>
        <v>0</v>
      </c>
      <c r="D16" s="78">
        <f t="shared" si="3"/>
        <v>0</v>
      </c>
      <c r="E16" s="78">
        <f t="shared" si="3"/>
        <v>0</v>
      </c>
      <c r="F16" s="78">
        <f t="shared" si="3"/>
        <v>0</v>
      </c>
      <c r="G16" s="78">
        <f t="shared" si="3"/>
        <v>0</v>
      </c>
      <c r="H16" s="78">
        <f t="shared" si="3"/>
        <v>0</v>
      </c>
      <c r="I16" s="74"/>
    </row>
    <row r="17" spans="1:9" x14ac:dyDescent="0.25">
      <c r="A17" s="16" t="s">
        <v>18</v>
      </c>
      <c r="B17" s="80"/>
      <c r="C17" s="19" t="e">
        <f>(C16-B16)/B16</f>
        <v>#DIV/0!</v>
      </c>
      <c r="D17" s="19" t="e">
        <f t="shared" ref="D17:H17" si="4">(D16-C16)/C16</f>
        <v>#DIV/0!</v>
      </c>
      <c r="E17" s="19" t="e">
        <f t="shared" si="4"/>
        <v>#DIV/0!</v>
      </c>
      <c r="F17" s="19" t="e">
        <f t="shared" si="4"/>
        <v>#DIV/0!</v>
      </c>
      <c r="G17" s="19" t="e">
        <f t="shared" si="4"/>
        <v>#DIV/0!</v>
      </c>
      <c r="H17" s="19" t="e">
        <f t="shared" si="4"/>
        <v>#DIV/0!</v>
      </c>
      <c r="I17" s="74"/>
    </row>
    <row r="18" spans="1:9" x14ac:dyDescent="0.25">
      <c r="A18" s="84" t="s">
        <v>24</v>
      </c>
      <c r="B18" s="85">
        <f t="shared" ref="B18:H18" si="5">B7-B12</f>
        <v>0</v>
      </c>
      <c r="C18" s="85">
        <f t="shared" si="5"/>
        <v>0</v>
      </c>
      <c r="D18" s="85">
        <f t="shared" si="5"/>
        <v>0</v>
      </c>
      <c r="E18" s="85">
        <f t="shared" si="5"/>
        <v>0</v>
      </c>
      <c r="F18" s="85">
        <f t="shared" si="5"/>
        <v>0</v>
      </c>
      <c r="G18" s="85">
        <f t="shared" si="5"/>
        <v>0</v>
      </c>
      <c r="H18" s="85">
        <f t="shared" si="5"/>
        <v>0</v>
      </c>
      <c r="I18" s="74"/>
    </row>
    <row r="19" spans="1:9" x14ac:dyDescent="0.25">
      <c r="A19" s="17" t="s">
        <v>25</v>
      </c>
      <c r="B19" s="20" t="e">
        <f t="shared" ref="B19:H19" si="6">B18/B7</f>
        <v>#DIV/0!</v>
      </c>
      <c r="C19" s="20" t="e">
        <f t="shared" si="6"/>
        <v>#DIV/0!</v>
      </c>
      <c r="D19" s="20" t="e">
        <f t="shared" si="6"/>
        <v>#DIV/0!</v>
      </c>
      <c r="E19" s="20" t="e">
        <f t="shared" si="6"/>
        <v>#DIV/0!</v>
      </c>
      <c r="F19" s="20" t="e">
        <f t="shared" si="6"/>
        <v>#DIV/0!</v>
      </c>
      <c r="G19" s="20" t="e">
        <f t="shared" si="6"/>
        <v>#DIV/0!</v>
      </c>
      <c r="H19" s="20" t="e">
        <f t="shared" si="6"/>
        <v>#DIV/0!</v>
      </c>
      <c r="I19" s="74"/>
    </row>
    <row r="20" spans="1:9" x14ac:dyDescent="0.25">
      <c r="A20" s="86" t="s">
        <v>26</v>
      </c>
      <c r="B20" s="87">
        <f>B18-B16</f>
        <v>0</v>
      </c>
      <c r="C20" s="87">
        <f t="shared" ref="C20:H20" si="7">C18-C16</f>
        <v>0</v>
      </c>
      <c r="D20" s="87">
        <f t="shared" si="7"/>
        <v>0</v>
      </c>
      <c r="E20" s="87">
        <f t="shared" si="7"/>
        <v>0</v>
      </c>
      <c r="F20" s="87">
        <f t="shared" si="7"/>
        <v>0</v>
      </c>
      <c r="G20" s="87">
        <f t="shared" si="7"/>
        <v>0</v>
      </c>
      <c r="H20" s="87">
        <f t="shared" si="7"/>
        <v>0</v>
      </c>
      <c r="I20" s="74"/>
    </row>
    <row r="21" spans="1:9" x14ac:dyDescent="0.25">
      <c r="A21" s="17" t="s">
        <v>25</v>
      </c>
      <c r="B21" s="20" t="e">
        <f t="shared" ref="B21:H21" si="8">B20/B7</f>
        <v>#DIV/0!</v>
      </c>
      <c r="C21" s="20" t="e">
        <f t="shared" si="8"/>
        <v>#DIV/0!</v>
      </c>
      <c r="D21" s="20" t="e">
        <f t="shared" si="8"/>
        <v>#DIV/0!</v>
      </c>
      <c r="E21" s="20" t="e">
        <f t="shared" si="8"/>
        <v>#DIV/0!</v>
      </c>
      <c r="F21" s="20" t="e">
        <f t="shared" si="8"/>
        <v>#DIV/0!</v>
      </c>
      <c r="G21" s="20" t="e">
        <f t="shared" si="8"/>
        <v>#DIV/0!</v>
      </c>
      <c r="H21" s="20" t="e">
        <f t="shared" si="8"/>
        <v>#DIV/0!</v>
      </c>
      <c r="I21" s="74"/>
    </row>
    <row r="22" spans="1:9" x14ac:dyDescent="0.25">
      <c r="A22" s="88" t="s">
        <v>27</v>
      </c>
      <c r="B22" s="2"/>
      <c r="C22" s="3"/>
      <c r="D22" s="3"/>
      <c r="E22" s="3"/>
      <c r="F22" s="3"/>
      <c r="G22" s="3"/>
      <c r="H22" s="3"/>
      <c r="I22" s="74"/>
    </row>
    <row r="23" spans="1:9" x14ac:dyDescent="0.25">
      <c r="A23" s="77" t="s">
        <v>28</v>
      </c>
      <c r="B23" s="2"/>
      <c r="C23" s="3"/>
      <c r="D23" s="3"/>
      <c r="E23" s="3"/>
      <c r="F23" s="3"/>
      <c r="G23" s="3"/>
      <c r="H23" s="3"/>
      <c r="I23" s="74"/>
    </row>
    <row r="24" spans="1:9" x14ac:dyDescent="0.25">
      <c r="A24" s="86" t="s">
        <v>29</v>
      </c>
      <c r="B24" s="87">
        <f>B20-B22+B23</f>
        <v>0</v>
      </c>
      <c r="C24" s="87">
        <f t="shared" ref="C24:H24" si="9">C20-C22+C23</f>
        <v>0</v>
      </c>
      <c r="D24" s="87">
        <f t="shared" si="9"/>
        <v>0</v>
      </c>
      <c r="E24" s="87">
        <f t="shared" si="9"/>
        <v>0</v>
      </c>
      <c r="F24" s="87">
        <f t="shared" si="9"/>
        <v>0</v>
      </c>
      <c r="G24" s="87">
        <f t="shared" si="9"/>
        <v>0</v>
      </c>
      <c r="H24" s="87">
        <f t="shared" si="9"/>
        <v>0</v>
      </c>
      <c r="I24" s="74"/>
    </row>
    <row r="25" spans="1:9" x14ac:dyDescent="0.25">
      <c r="A25" s="88" t="s">
        <v>30</v>
      </c>
      <c r="B25" s="2"/>
      <c r="C25" s="3"/>
      <c r="D25" s="3"/>
      <c r="E25" s="3"/>
      <c r="F25" s="3"/>
      <c r="G25" s="3"/>
      <c r="H25" s="3"/>
      <c r="I25" s="74"/>
    </row>
    <row r="26" spans="1:9" x14ac:dyDescent="0.25">
      <c r="A26" s="86" t="s">
        <v>31</v>
      </c>
      <c r="B26" s="87">
        <f>B24+B25</f>
        <v>0</v>
      </c>
      <c r="C26" s="87">
        <f t="shared" ref="C26:H26" si="10">C24+C25</f>
        <v>0</v>
      </c>
      <c r="D26" s="87">
        <f t="shared" si="10"/>
        <v>0</v>
      </c>
      <c r="E26" s="87">
        <f t="shared" si="10"/>
        <v>0</v>
      </c>
      <c r="F26" s="87">
        <f t="shared" si="10"/>
        <v>0</v>
      </c>
      <c r="G26" s="87">
        <f t="shared" si="10"/>
        <v>0</v>
      </c>
      <c r="H26" s="87">
        <f t="shared" si="10"/>
        <v>0</v>
      </c>
      <c r="I26" s="74"/>
    </row>
    <row r="27" spans="1:9" x14ac:dyDescent="0.25">
      <c r="A27" s="88" t="s">
        <v>32</v>
      </c>
      <c r="B27" s="2"/>
      <c r="C27" s="3"/>
      <c r="D27" s="3"/>
      <c r="E27" s="3"/>
      <c r="F27" s="3"/>
      <c r="G27" s="3"/>
      <c r="H27" s="3"/>
      <c r="I27" s="74"/>
    </row>
    <row r="28" spans="1:9" x14ac:dyDescent="0.25">
      <c r="A28" s="88" t="s">
        <v>33</v>
      </c>
      <c r="B28" s="2"/>
      <c r="C28" s="3"/>
      <c r="D28" s="3"/>
      <c r="E28" s="3"/>
      <c r="F28" s="3"/>
      <c r="G28" s="3"/>
      <c r="H28" s="3"/>
      <c r="I28" s="74"/>
    </row>
    <row r="29" spans="1:9" x14ac:dyDescent="0.25">
      <c r="A29" s="88" t="s">
        <v>34</v>
      </c>
      <c r="B29" s="78">
        <f>IF(B26&gt;0.0452,B26*$J$5,IF(B26&lt;=0,0,B26+15%))</f>
        <v>0</v>
      </c>
      <c r="C29" s="78">
        <f t="shared" ref="C29:H29" si="11">IF(C26&gt;0.0452,C26*$J$5,IF(C26&lt;=0,0,C26+15%))</f>
        <v>0</v>
      </c>
      <c r="D29" s="78">
        <f t="shared" si="11"/>
        <v>0</v>
      </c>
      <c r="E29" s="78">
        <f t="shared" si="11"/>
        <v>0</v>
      </c>
      <c r="F29" s="78">
        <f t="shared" si="11"/>
        <v>0</v>
      </c>
      <c r="G29" s="78">
        <f t="shared" si="11"/>
        <v>0</v>
      </c>
      <c r="H29" s="78">
        <f t="shared" si="11"/>
        <v>0</v>
      </c>
      <c r="I29" s="74"/>
    </row>
    <row r="30" spans="1:9" x14ac:dyDescent="0.25">
      <c r="A30" s="86" t="s">
        <v>35</v>
      </c>
      <c r="B30" s="87">
        <f>B26+B27-B28-B29</f>
        <v>0</v>
      </c>
      <c r="C30" s="87">
        <f t="shared" ref="C30:H30" si="12">C26+C27-C28-C29</f>
        <v>0</v>
      </c>
      <c r="D30" s="87">
        <f t="shared" si="12"/>
        <v>0</v>
      </c>
      <c r="E30" s="87">
        <f t="shared" si="12"/>
        <v>0</v>
      </c>
      <c r="F30" s="87">
        <f t="shared" si="12"/>
        <v>0</v>
      </c>
      <c r="G30" s="87">
        <f t="shared" si="12"/>
        <v>0</v>
      </c>
      <c r="H30" s="87">
        <f t="shared" si="12"/>
        <v>0</v>
      </c>
      <c r="I30" s="74"/>
    </row>
    <row r="31" spans="1:9" x14ac:dyDescent="0.25">
      <c r="A31" s="18" t="s">
        <v>36</v>
      </c>
      <c r="B31" s="21" t="e">
        <f t="shared" ref="B31:H31" si="13">B24/B7</f>
        <v>#DIV/0!</v>
      </c>
      <c r="C31" s="21" t="e">
        <f t="shared" si="13"/>
        <v>#DIV/0!</v>
      </c>
      <c r="D31" s="21" t="e">
        <f t="shared" si="13"/>
        <v>#DIV/0!</v>
      </c>
      <c r="E31" s="21" t="e">
        <f t="shared" si="13"/>
        <v>#DIV/0!</v>
      </c>
      <c r="F31" s="21" t="e">
        <f t="shared" si="13"/>
        <v>#DIV/0!</v>
      </c>
      <c r="G31" s="21" t="e">
        <f t="shared" si="13"/>
        <v>#DIV/0!</v>
      </c>
      <c r="H31" s="21" t="e">
        <f t="shared" si="13"/>
        <v>#DIV/0!</v>
      </c>
      <c r="I31" s="74"/>
    </row>
    <row r="32" spans="1:9" x14ac:dyDescent="0.25">
      <c r="A32" s="18" t="s">
        <v>37</v>
      </c>
      <c r="B32" s="21" t="e">
        <f t="shared" ref="B32:H32" si="14">B30/B7</f>
        <v>#DIV/0!</v>
      </c>
      <c r="C32" s="21" t="e">
        <f t="shared" si="14"/>
        <v>#DIV/0!</v>
      </c>
      <c r="D32" s="21" t="e">
        <f t="shared" si="14"/>
        <v>#DIV/0!</v>
      </c>
      <c r="E32" s="21" t="e">
        <f t="shared" si="14"/>
        <v>#DIV/0!</v>
      </c>
      <c r="F32" s="21" t="e">
        <f t="shared" si="14"/>
        <v>#DIV/0!</v>
      </c>
      <c r="G32" s="21" t="e">
        <f t="shared" si="14"/>
        <v>#DIV/0!</v>
      </c>
      <c r="H32" s="21" t="e">
        <f t="shared" si="14"/>
        <v>#DIV/0!</v>
      </c>
      <c r="I32" s="74"/>
    </row>
    <row r="33" spans="1:9" x14ac:dyDescent="0.25">
      <c r="A33" s="67"/>
      <c r="B33" s="67"/>
      <c r="C33" s="67"/>
      <c r="D33" s="67"/>
      <c r="E33" s="67"/>
      <c r="F33" s="67"/>
      <c r="G33" s="67"/>
      <c r="H33" s="67"/>
      <c r="I33" s="74"/>
    </row>
    <row r="34" spans="1:9" x14ac:dyDescent="0.25">
      <c r="A34" s="67"/>
      <c r="B34" s="67"/>
      <c r="C34" s="67"/>
      <c r="D34" s="67"/>
      <c r="E34" s="67"/>
      <c r="F34" s="67"/>
      <c r="G34" s="67"/>
      <c r="H34" s="67"/>
      <c r="I34" s="74"/>
    </row>
    <row r="35" spans="1:9" x14ac:dyDescent="0.25">
      <c r="A35" s="57"/>
      <c r="B35" s="57"/>
      <c r="C35" s="57"/>
      <c r="D35" s="57"/>
      <c r="E35" s="57"/>
      <c r="F35" s="57"/>
      <c r="G35" s="57"/>
      <c r="H35" s="57"/>
    </row>
  </sheetData>
  <sheetProtection selectLockedCells="1"/>
  <pageMargins left="0.51181102362204722" right="0.31496062992125984" top="0.55118110236220474" bottom="0.35433070866141736" header="0.31496062992125984" footer="0.31496062992125984"/>
  <pageSetup paperSize="9" scale="93" fitToHeight="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1"/>
  <sheetViews>
    <sheetView zoomScale="70" zoomScaleNormal="70" workbookViewId="0">
      <selection activeCell="K21" sqref="K21"/>
    </sheetView>
  </sheetViews>
  <sheetFormatPr baseColWidth="10" defaultColWidth="11.42578125" defaultRowHeight="15" x14ac:dyDescent="0.25"/>
  <cols>
    <col min="1" max="1" width="43.140625" style="25" customWidth="1"/>
    <col min="2" max="8" width="20.7109375" style="25" customWidth="1"/>
    <col min="9" max="16384" width="11.42578125" style="25"/>
  </cols>
  <sheetData>
    <row r="1" spans="1:8" x14ac:dyDescent="0.25">
      <c r="A1" s="24" t="s">
        <v>69</v>
      </c>
    </row>
    <row r="2" spans="1:8" x14ac:dyDescent="0.25">
      <c r="A2" s="89"/>
      <c r="B2" s="90"/>
      <c r="C2" s="90"/>
      <c r="D2" s="90"/>
      <c r="E2" s="90"/>
      <c r="F2" s="90"/>
      <c r="G2" s="90"/>
      <c r="H2" s="90"/>
    </row>
    <row r="3" spans="1:8" x14ac:dyDescent="0.25">
      <c r="A3" s="91" t="s">
        <v>75</v>
      </c>
      <c r="B3" s="90"/>
      <c r="C3" s="90"/>
      <c r="D3" s="90"/>
      <c r="E3" s="90"/>
      <c r="F3" s="90"/>
      <c r="G3" s="90"/>
      <c r="H3" s="90"/>
    </row>
    <row r="4" spans="1:8" x14ac:dyDescent="0.25">
      <c r="A4" s="92"/>
      <c r="B4" s="93"/>
      <c r="C4" s="93"/>
      <c r="D4" s="93"/>
      <c r="E4" s="93"/>
      <c r="F4" s="93"/>
      <c r="G4" s="93"/>
      <c r="H4" s="93"/>
    </row>
    <row r="5" spans="1:8" x14ac:dyDescent="0.25">
      <c r="A5" s="75" t="s">
        <v>64</v>
      </c>
      <c r="B5" s="93"/>
      <c r="C5" s="93"/>
      <c r="D5" s="93"/>
      <c r="E5" s="93"/>
      <c r="F5" s="93"/>
      <c r="G5" s="93"/>
      <c r="H5" s="93"/>
    </row>
    <row r="6" spans="1:8" x14ac:dyDescent="0.25">
      <c r="A6" s="94"/>
      <c r="B6" s="95"/>
      <c r="C6" s="95"/>
      <c r="D6" s="95"/>
      <c r="E6" s="95"/>
      <c r="F6" s="95"/>
      <c r="G6" s="95"/>
      <c r="H6" s="95"/>
    </row>
    <row r="7" spans="1:8" ht="15.75" thickBot="1" x14ac:dyDescent="0.3">
      <c r="A7" s="96" t="s">
        <v>52</v>
      </c>
      <c r="B7" s="97">
        <v>2027</v>
      </c>
      <c r="C7" s="97">
        <v>2028</v>
      </c>
      <c r="D7" s="97">
        <v>2029</v>
      </c>
      <c r="E7" s="97">
        <v>2030</v>
      </c>
      <c r="F7" s="97">
        <v>2031</v>
      </c>
      <c r="G7" s="97">
        <v>2032</v>
      </c>
      <c r="H7" s="97">
        <v>2033</v>
      </c>
    </row>
    <row r="8" spans="1:8" x14ac:dyDescent="0.25">
      <c r="A8" s="98" t="s">
        <v>53</v>
      </c>
      <c r="B8" s="99">
        <f>'Annexe fi - 5'!B20</f>
        <v>0</v>
      </c>
      <c r="C8" s="99">
        <f>'Annexe fi - 5'!C20</f>
        <v>0</v>
      </c>
      <c r="D8" s="99">
        <f>'Annexe fi - 5'!D20</f>
        <v>0</v>
      </c>
      <c r="E8" s="99">
        <f>'Annexe fi - 5'!E20</f>
        <v>0</v>
      </c>
      <c r="F8" s="99">
        <f>'Annexe fi - 5'!F20</f>
        <v>0</v>
      </c>
      <c r="G8" s="99">
        <f>'Annexe fi - 5'!G20</f>
        <v>0</v>
      </c>
      <c r="H8" s="99">
        <f>'Annexe fi - 5'!H20</f>
        <v>0</v>
      </c>
    </row>
    <row r="9" spans="1:8" x14ac:dyDescent="0.25">
      <c r="A9" s="100" t="s">
        <v>57</v>
      </c>
      <c r="B9" s="4"/>
      <c r="C9" s="4"/>
      <c r="D9" s="4"/>
      <c r="E9" s="4"/>
      <c r="F9" s="4"/>
      <c r="G9" s="4"/>
      <c r="H9" s="4"/>
    </row>
    <row r="10" spans="1:8" x14ac:dyDescent="0.25">
      <c r="A10" s="101" t="s">
        <v>56</v>
      </c>
      <c r="B10" s="4"/>
      <c r="C10" s="4"/>
      <c r="D10" s="4"/>
      <c r="E10" s="4"/>
      <c r="F10" s="4"/>
      <c r="G10" s="4"/>
      <c r="H10" s="4"/>
    </row>
    <row r="11" spans="1:8" x14ac:dyDescent="0.25">
      <c r="A11" s="101" t="s">
        <v>54</v>
      </c>
      <c r="B11" s="102">
        <f>'Annexe fi - 5'!B29*-1</f>
        <v>0</v>
      </c>
      <c r="C11" s="102">
        <f>'Annexe fi - 5'!C29*-1</f>
        <v>0</v>
      </c>
      <c r="D11" s="102">
        <f>'Annexe fi - 5'!D29*-1</f>
        <v>0</v>
      </c>
      <c r="E11" s="102">
        <f>'Annexe fi - 5'!E29*-1</f>
        <v>0</v>
      </c>
      <c r="F11" s="102">
        <f>'Annexe fi - 5'!F29*-1</f>
        <v>0</v>
      </c>
      <c r="G11" s="102">
        <f>'Annexe fi - 5'!G29*-1</f>
        <v>0</v>
      </c>
      <c r="H11" s="102">
        <f>'Annexe fi - 5'!H29*-1</f>
        <v>0</v>
      </c>
    </row>
    <row r="12" spans="1:8" ht="15.75" thickBot="1" x14ac:dyDescent="0.3">
      <c r="A12" s="103" t="s">
        <v>51</v>
      </c>
      <c r="B12" s="104">
        <f>B8+B9+B10+B11</f>
        <v>0</v>
      </c>
      <c r="C12" s="104">
        <f t="shared" ref="C12:H12" si="0">C8+C9+C10+C11</f>
        <v>0</v>
      </c>
      <c r="D12" s="104">
        <f t="shared" si="0"/>
        <v>0</v>
      </c>
      <c r="E12" s="104">
        <f t="shared" si="0"/>
        <v>0</v>
      </c>
      <c r="F12" s="104">
        <f t="shared" si="0"/>
        <v>0</v>
      </c>
      <c r="G12" s="104">
        <f t="shared" si="0"/>
        <v>0</v>
      </c>
      <c r="H12" s="104">
        <f t="shared" si="0"/>
        <v>0</v>
      </c>
    </row>
    <row r="13" spans="1:8" ht="15.75" thickBot="1" x14ac:dyDescent="0.3">
      <c r="A13" s="105"/>
      <c r="B13" s="95"/>
      <c r="C13" s="95"/>
      <c r="D13" s="95"/>
      <c r="E13" s="95"/>
      <c r="F13" s="95"/>
      <c r="G13" s="95"/>
      <c r="H13" s="95"/>
    </row>
    <row r="14" spans="1:8" ht="15.75" thickBot="1" x14ac:dyDescent="0.3">
      <c r="A14" s="106" t="s">
        <v>65</v>
      </c>
      <c r="B14" s="5"/>
      <c r="C14" s="95"/>
      <c r="D14" s="95"/>
      <c r="E14" s="95"/>
      <c r="F14" s="95"/>
      <c r="G14" s="95"/>
      <c r="H14" s="95"/>
    </row>
    <row r="15" spans="1:8" x14ac:dyDescent="0.25">
      <c r="A15" s="22"/>
      <c r="B15" s="95"/>
      <c r="C15" s="95"/>
      <c r="D15" s="95"/>
      <c r="E15" s="95"/>
      <c r="F15" s="95"/>
      <c r="G15" s="95"/>
      <c r="H15" s="95"/>
    </row>
    <row r="16" spans="1:8" x14ac:dyDescent="0.25">
      <c r="A16" s="22"/>
      <c r="B16" s="95"/>
      <c r="C16" s="95"/>
      <c r="D16" s="95"/>
      <c r="E16" s="95"/>
      <c r="F16" s="95"/>
      <c r="G16" s="95"/>
      <c r="H16" s="95"/>
    </row>
    <row r="17" spans="1:8" x14ac:dyDescent="0.25">
      <c r="A17" s="75" t="s">
        <v>66</v>
      </c>
      <c r="B17" s="95"/>
      <c r="C17" s="95"/>
      <c r="D17" s="95"/>
      <c r="E17" s="95"/>
      <c r="F17" s="95"/>
      <c r="G17" s="95"/>
      <c r="H17" s="95"/>
    </row>
    <row r="18" spans="1:8" x14ac:dyDescent="0.25">
      <c r="A18" s="94"/>
      <c r="B18" s="95"/>
      <c r="C18" s="95"/>
      <c r="D18" s="95"/>
      <c r="E18" s="95"/>
      <c r="F18" s="95"/>
      <c r="G18" s="95"/>
      <c r="H18" s="95"/>
    </row>
    <row r="19" spans="1:8" ht="15.75" thickBot="1" x14ac:dyDescent="0.3">
      <c r="A19" s="96" t="s">
        <v>52</v>
      </c>
      <c r="B19" s="97">
        <v>2027</v>
      </c>
      <c r="C19" s="97">
        <v>2028</v>
      </c>
      <c r="D19" s="97">
        <v>2029</v>
      </c>
      <c r="E19" s="97">
        <v>2030</v>
      </c>
      <c r="F19" s="97">
        <v>2031</v>
      </c>
      <c r="G19" s="97">
        <v>2032</v>
      </c>
      <c r="H19" s="97">
        <v>2033</v>
      </c>
    </row>
    <row r="20" spans="1:8" x14ac:dyDescent="0.25">
      <c r="A20" s="98" t="s">
        <v>53</v>
      </c>
      <c r="B20" s="99">
        <f>B8</f>
        <v>0</v>
      </c>
      <c r="C20" s="99">
        <f t="shared" ref="C20:H20" si="1">C8</f>
        <v>0</v>
      </c>
      <c r="D20" s="99">
        <f t="shared" si="1"/>
        <v>0</v>
      </c>
      <c r="E20" s="99">
        <f t="shared" si="1"/>
        <v>0</v>
      </c>
      <c r="F20" s="99">
        <f t="shared" si="1"/>
        <v>0</v>
      </c>
      <c r="G20" s="99">
        <f t="shared" si="1"/>
        <v>0</v>
      </c>
      <c r="H20" s="99">
        <f t="shared" si="1"/>
        <v>0</v>
      </c>
    </row>
    <row r="21" spans="1:8" x14ac:dyDescent="0.25">
      <c r="A21" s="23" t="s">
        <v>54</v>
      </c>
      <c r="B21" s="102">
        <f>B11</f>
        <v>0</v>
      </c>
      <c r="C21" s="102">
        <f t="shared" ref="C21:H21" si="2">C11</f>
        <v>0</v>
      </c>
      <c r="D21" s="102">
        <f t="shared" si="2"/>
        <v>0</v>
      </c>
      <c r="E21" s="102">
        <f t="shared" si="2"/>
        <v>0</v>
      </c>
      <c r="F21" s="102">
        <f t="shared" si="2"/>
        <v>0</v>
      </c>
      <c r="G21" s="102">
        <f t="shared" si="2"/>
        <v>0</v>
      </c>
      <c r="H21" s="102">
        <f t="shared" si="2"/>
        <v>0</v>
      </c>
    </row>
    <row r="22" spans="1:8" x14ac:dyDescent="0.25">
      <c r="A22" s="23" t="s">
        <v>56</v>
      </c>
      <c r="B22" s="102">
        <f>B10</f>
        <v>0</v>
      </c>
      <c r="C22" s="102">
        <f t="shared" ref="C22:H22" si="3">C10</f>
        <v>0</v>
      </c>
      <c r="D22" s="102">
        <f t="shared" si="3"/>
        <v>0</v>
      </c>
      <c r="E22" s="102">
        <f t="shared" si="3"/>
        <v>0</v>
      </c>
      <c r="F22" s="102">
        <f t="shared" si="3"/>
        <v>0</v>
      </c>
      <c r="G22" s="102">
        <f t="shared" si="3"/>
        <v>0</v>
      </c>
      <c r="H22" s="102">
        <f t="shared" si="3"/>
        <v>0</v>
      </c>
    </row>
    <row r="23" spans="1:8" x14ac:dyDescent="0.25">
      <c r="A23" s="100" t="s">
        <v>57</v>
      </c>
      <c r="B23" s="102">
        <f>B9</f>
        <v>0</v>
      </c>
      <c r="C23" s="102">
        <f t="shared" ref="C23:H23" si="4">C9</f>
        <v>0</v>
      </c>
      <c r="D23" s="102">
        <f t="shared" si="4"/>
        <v>0</v>
      </c>
      <c r="E23" s="102">
        <f t="shared" si="4"/>
        <v>0</v>
      </c>
      <c r="F23" s="102">
        <f t="shared" si="4"/>
        <v>0</v>
      </c>
      <c r="G23" s="102">
        <f t="shared" si="4"/>
        <v>0</v>
      </c>
      <c r="H23" s="102">
        <f t="shared" si="4"/>
        <v>0</v>
      </c>
    </row>
    <row r="24" spans="1:8" x14ac:dyDescent="0.25">
      <c r="A24" s="107" t="s">
        <v>51</v>
      </c>
      <c r="B24" s="108">
        <f>B12</f>
        <v>0</v>
      </c>
      <c r="C24" s="108">
        <f t="shared" ref="C24:H24" si="5">C12</f>
        <v>0</v>
      </c>
      <c r="D24" s="108">
        <f t="shared" si="5"/>
        <v>0</v>
      </c>
      <c r="E24" s="108">
        <f t="shared" si="5"/>
        <v>0</v>
      </c>
      <c r="F24" s="108">
        <f t="shared" si="5"/>
        <v>0</v>
      </c>
      <c r="G24" s="108">
        <f t="shared" si="5"/>
        <v>0</v>
      </c>
      <c r="H24" s="108">
        <f t="shared" si="5"/>
        <v>0</v>
      </c>
    </row>
    <row r="25" spans="1:8" x14ac:dyDescent="0.25">
      <c r="A25" s="23" t="s">
        <v>58</v>
      </c>
      <c r="B25" s="4"/>
      <c r="C25" s="4"/>
      <c r="D25" s="4"/>
      <c r="E25" s="4"/>
      <c r="F25" s="4"/>
      <c r="G25" s="4"/>
      <c r="H25" s="4"/>
    </row>
    <row r="26" spans="1:8" x14ac:dyDescent="0.25">
      <c r="A26" s="109" t="s">
        <v>59</v>
      </c>
      <c r="B26" s="4"/>
      <c r="C26" s="4"/>
      <c r="D26" s="4"/>
      <c r="E26" s="4"/>
      <c r="F26" s="4"/>
      <c r="G26" s="4"/>
      <c r="H26" s="4"/>
    </row>
    <row r="27" spans="1:8" x14ac:dyDescent="0.25">
      <c r="A27" s="109" t="s">
        <v>60</v>
      </c>
      <c r="B27" s="4"/>
      <c r="C27" s="4"/>
      <c r="D27" s="4"/>
      <c r="E27" s="4"/>
      <c r="F27" s="4"/>
      <c r="G27" s="4"/>
      <c r="H27" s="4"/>
    </row>
    <row r="28" spans="1:8" x14ac:dyDescent="0.25">
      <c r="A28" s="109" t="s">
        <v>61</v>
      </c>
      <c r="B28" s="4"/>
      <c r="C28" s="4"/>
      <c r="D28" s="4"/>
      <c r="E28" s="4"/>
      <c r="F28" s="4"/>
      <c r="G28" s="4"/>
      <c r="H28" s="4"/>
    </row>
    <row r="29" spans="1:8" x14ac:dyDescent="0.25">
      <c r="A29" s="109" t="s">
        <v>62</v>
      </c>
      <c r="B29" s="4"/>
      <c r="C29" s="4"/>
      <c r="D29" s="4"/>
      <c r="E29" s="4"/>
      <c r="F29" s="4"/>
      <c r="G29" s="4"/>
      <c r="H29" s="4"/>
    </row>
    <row r="30" spans="1:8" x14ac:dyDescent="0.25">
      <c r="A30" s="109" t="s">
        <v>63</v>
      </c>
      <c r="B30" s="4"/>
      <c r="C30" s="4"/>
      <c r="D30" s="4"/>
      <c r="E30" s="4"/>
      <c r="F30" s="4"/>
      <c r="G30" s="4"/>
      <c r="H30" s="4"/>
    </row>
    <row r="31" spans="1:8" x14ac:dyDescent="0.25">
      <c r="A31" s="110" t="s">
        <v>67</v>
      </c>
      <c r="B31" s="108">
        <f t="shared" ref="B31:H31" si="6">B24+SUM(B25:B30)</f>
        <v>0</v>
      </c>
      <c r="C31" s="108">
        <f t="shared" si="6"/>
        <v>0</v>
      </c>
      <c r="D31" s="108">
        <f t="shared" si="6"/>
        <v>0</v>
      </c>
      <c r="E31" s="108">
        <f t="shared" si="6"/>
        <v>0</v>
      </c>
      <c r="F31" s="108">
        <f t="shared" si="6"/>
        <v>0</v>
      </c>
      <c r="G31" s="108">
        <f t="shared" si="6"/>
        <v>0</v>
      </c>
      <c r="H31" s="108">
        <f t="shared" si="6"/>
        <v>0</v>
      </c>
    </row>
    <row r="32" spans="1:8" ht="15.75" thickBot="1" x14ac:dyDescent="0.3">
      <c r="A32" s="111" t="s">
        <v>68</v>
      </c>
      <c r="B32" s="104">
        <f>B31</f>
        <v>0</v>
      </c>
      <c r="C32" s="104">
        <f>C31+B32</f>
        <v>0</v>
      </c>
      <c r="D32" s="104">
        <f>D31+C32</f>
        <v>0</v>
      </c>
      <c r="E32" s="104">
        <f t="shared" ref="E32:H32" si="7">E31+D32</f>
        <v>0</v>
      </c>
      <c r="F32" s="104">
        <f t="shared" si="7"/>
        <v>0</v>
      </c>
      <c r="G32" s="104">
        <f t="shared" si="7"/>
        <v>0</v>
      </c>
      <c r="H32" s="104">
        <f t="shared" si="7"/>
        <v>0</v>
      </c>
    </row>
    <row r="33" spans="1:8" x14ac:dyDescent="0.25">
      <c r="A33" s="112"/>
      <c r="B33" s="95"/>
      <c r="C33" s="95"/>
      <c r="D33" s="95"/>
      <c r="E33" s="95"/>
      <c r="F33" s="95"/>
      <c r="G33" s="95"/>
      <c r="H33" s="95"/>
    </row>
    <row r="34" spans="1:8" x14ac:dyDescent="0.25">
      <c r="A34" s="113"/>
      <c r="B34" s="114"/>
      <c r="C34" s="114"/>
      <c r="D34" s="114"/>
      <c r="E34" s="114"/>
      <c r="F34" s="114"/>
      <c r="G34" s="114"/>
      <c r="H34" s="114"/>
    </row>
    <row r="35" spans="1:8" x14ac:dyDescent="0.25">
      <c r="A35" s="113"/>
      <c r="B35" s="114"/>
      <c r="C35" s="114"/>
      <c r="D35" s="114"/>
      <c r="E35" s="114"/>
      <c r="F35" s="114"/>
      <c r="G35" s="114"/>
      <c r="H35" s="114"/>
    </row>
    <row r="36" spans="1:8" x14ac:dyDescent="0.25">
      <c r="A36" s="115"/>
      <c r="B36" s="116"/>
      <c r="C36" s="116"/>
      <c r="D36" s="116"/>
      <c r="E36" s="116"/>
      <c r="F36" s="116"/>
      <c r="G36" s="116"/>
      <c r="H36" s="116"/>
    </row>
    <row r="37" spans="1:8" x14ac:dyDescent="0.25">
      <c r="A37" s="115"/>
      <c r="B37" s="116"/>
      <c r="C37" s="116"/>
      <c r="D37" s="116"/>
      <c r="E37" s="116"/>
      <c r="F37" s="116"/>
      <c r="G37" s="116"/>
      <c r="H37" s="116"/>
    </row>
    <row r="38" spans="1:8" x14ac:dyDescent="0.25">
      <c r="A38" s="115"/>
      <c r="B38" s="116"/>
      <c r="C38" s="116"/>
      <c r="D38" s="116"/>
      <c r="E38" s="116"/>
      <c r="F38" s="116"/>
      <c r="G38" s="116"/>
      <c r="H38" s="116"/>
    </row>
    <row r="39" spans="1:8" x14ac:dyDescent="0.25">
      <c r="A39" s="115"/>
      <c r="B39" s="116"/>
      <c r="C39" s="116"/>
      <c r="D39" s="116"/>
      <c r="E39" s="116"/>
      <c r="F39" s="116"/>
      <c r="G39" s="116"/>
      <c r="H39" s="116"/>
    </row>
    <row r="40" spans="1:8" x14ac:dyDescent="0.25">
      <c r="A40" s="115"/>
      <c r="B40" s="116"/>
      <c r="C40" s="116"/>
      <c r="D40" s="116"/>
      <c r="E40" s="116"/>
      <c r="F40" s="116"/>
      <c r="G40" s="116"/>
      <c r="H40" s="116"/>
    </row>
    <row r="41" spans="1:8" x14ac:dyDescent="0.25">
      <c r="A41" s="115"/>
      <c r="B41" s="116"/>
      <c r="C41" s="116"/>
      <c r="D41" s="116"/>
      <c r="E41" s="116"/>
      <c r="F41" s="116"/>
      <c r="G41" s="116"/>
      <c r="H41" s="116"/>
    </row>
    <row r="42" spans="1:8" x14ac:dyDescent="0.25">
      <c r="A42" s="115"/>
      <c r="B42" s="116"/>
      <c r="C42" s="116"/>
      <c r="D42" s="116"/>
      <c r="E42" s="116"/>
      <c r="F42" s="116"/>
      <c r="G42" s="116"/>
      <c r="H42" s="116"/>
    </row>
    <row r="43" spans="1:8" x14ac:dyDescent="0.25">
      <c r="A43" s="115"/>
      <c r="B43" s="116"/>
      <c r="C43" s="116"/>
      <c r="D43" s="116"/>
      <c r="E43" s="116"/>
      <c r="F43" s="116"/>
      <c r="G43" s="116"/>
      <c r="H43" s="116"/>
    </row>
    <row r="44" spans="1:8" x14ac:dyDescent="0.25">
      <c r="A44" s="115"/>
      <c r="B44" s="116"/>
      <c r="C44" s="116"/>
      <c r="D44" s="116"/>
      <c r="E44" s="116"/>
      <c r="F44" s="116"/>
      <c r="G44" s="116"/>
      <c r="H44" s="116"/>
    </row>
    <row r="45" spans="1:8" x14ac:dyDescent="0.25">
      <c r="A45" s="115"/>
      <c r="B45" s="116"/>
      <c r="C45" s="116"/>
      <c r="D45" s="116"/>
      <c r="E45" s="116"/>
      <c r="F45" s="116"/>
      <c r="G45" s="116"/>
      <c r="H45" s="116"/>
    </row>
    <row r="46" spans="1:8" x14ac:dyDescent="0.25">
      <c r="A46" s="115"/>
      <c r="B46" s="116"/>
      <c r="C46" s="116"/>
      <c r="D46" s="116"/>
      <c r="E46" s="116"/>
      <c r="F46" s="116"/>
      <c r="G46" s="116"/>
      <c r="H46" s="116"/>
    </row>
    <row r="47" spans="1:8" x14ac:dyDescent="0.25">
      <c r="A47" s="115"/>
      <c r="B47" s="116"/>
      <c r="C47" s="116"/>
      <c r="D47" s="116"/>
      <c r="E47" s="116"/>
      <c r="F47" s="116"/>
      <c r="G47" s="116"/>
      <c r="H47" s="116"/>
    </row>
    <row r="48" spans="1:8" x14ac:dyDescent="0.25">
      <c r="A48" s="115"/>
      <c r="B48" s="116"/>
      <c r="C48" s="116"/>
      <c r="D48" s="116"/>
      <c r="E48" s="116"/>
      <c r="F48" s="116"/>
      <c r="G48" s="116"/>
      <c r="H48" s="116"/>
    </row>
    <row r="49" spans="1:8" x14ac:dyDescent="0.25">
      <c r="A49" s="115"/>
      <c r="B49" s="116"/>
      <c r="C49" s="116"/>
      <c r="D49" s="116"/>
      <c r="E49" s="116"/>
      <c r="F49" s="116"/>
      <c r="G49" s="116"/>
      <c r="H49" s="116"/>
    </row>
    <row r="50" spans="1:8" x14ac:dyDescent="0.25">
      <c r="A50" s="117"/>
      <c r="B50" s="118"/>
      <c r="C50" s="118"/>
      <c r="D50" s="118"/>
      <c r="E50" s="118"/>
      <c r="F50" s="118"/>
      <c r="G50" s="118"/>
      <c r="H50" s="118"/>
    </row>
    <row r="51" spans="1:8" x14ac:dyDescent="0.25">
      <c r="A51" s="117"/>
      <c r="B51" s="118"/>
      <c r="C51" s="118"/>
      <c r="D51" s="118"/>
      <c r="E51" s="118"/>
      <c r="F51" s="118"/>
      <c r="G51" s="118"/>
      <c r="H51" s="118"/>
    </row>
    <row r="52" spans="1:8" x14ac:dyDescent="0.25">
      <c r="A52" s="117"/>
      <c r="B52" s="118"/>
      <c r="C52" s="118"/>
      <c r="D52" s="118"/>
      <c r="E52" s="118"/>
      <c r="F52" s="118"/>
      <c r="G52" s="118"/>
      <c r="H52" s="118"/>
    </row>
    <row r="53" spans="1:8" x14ac:dyDescent="0.25">
      <c r="A53" s="117"/>
      <c r="B53" s="118"/>
      <c r="C53" s="118"/>
      <c r="D53" s="118"/>
      <c r="E53" s="118"/>
      <c r="F53" s="118"/>
      <c r="G53" s="118"/>
      <c r="H53" s="118"/>
    </row>
    <row r="54" spans="1:8" x14ac:dyDescent="0.25">
      <c r="A54" s="117"/>
      <c r="B54" s="118"/>
      <c r="C54" s="118"/>
      <c r="D54" s="118"/>
      <c r="E54" s="118"/>
      <c r="F54" s="118"/>
      <c r="G54" s="118"/>
      <c r="H54" s="118"/>
    </row>
    <row r="55" spans="1:8" x14ac:dyDescent="0.25">
      <c r="A55" s="117"/>
      <c r="B55" s="118"/>
      <c r="C55" s="118"/>
      <c r="D55" s="118"/>
      <c r="E55" s="118"/>
      <c r="F55" s="118"/>
      <c r="G55" s="118"/>
      <c r="H55" s="118"/>
    </row>
    <row r="56" spans="1:8" x14ac:dyDescent="0.25">
      <c r="A56" s="117"/>
      <c r="B56" s="118"/>
      <c r="C56" s="118"/>
      <c r="D56" s="118"/>
      <c r="E56" s="118"/>
      <c r="F56" s="118"/>
      <c r="G56" s="118"/>
      <c r="H56" s="118"/>
    </row>
    <row r="57" spans="1:8" x14ac:dyDescent="0.25">
      <c r="A57" s="117"/>
      <c r="B57" s="118"/>
      <c r="C57" s="118"/>
      <c r="D57" s="118"/>
      <c r="E57" s="118"/>
      <c r="F57" s="118"/>
      <c r="G57" s="118"/>
      <c r="H57" s="118"/>
    </row>
    <row r="58" spans="1:8" x14ac:dyDescent="0.25">
      <c r="A58" s="117"/>
      <c r="B58" s="118"/>
      <c r="C58" s="118"/>
      <c r="D58" s="118"/>
      <c r="E58" s="118"/>
      <c r="F58" s="118"/>
      <c r="G58" s="118"/>
      <c r="H58" s="118"/>
    </row>
    <row r="59" spans="1:8" x14ac:dyDescent="0.25">
      <c r="A59" s="117"/>
      <c r="B59" s="118"/>
      <c r="C59" s="118"/>
      <c r="D59" s="118"/>
      <c r="E59" s="118"/>
      <c r="F59" s="118"/>
      <c r="G59" s="118"/>
      <c r="H59" s="118"/>
    </row>
    <row r="60" spans="1:8" x14ac:dyDescent="0.25">
      <c r="A60" s="117"/>
      <c r="B60" s="118"/>
      <c r="C60" s="118"/>
      <c r="D60" s="118"/>
      <c r="E60" s="118"/>
      <c r="F60" s="118"/>
      <c r="G60" s="118"/>
      <c r="H60" s="118"/>
    </row>
    <row r="61" spans="1:8" x14ac:dyDescent="0.25">
      <c r="A61" s="117"/>
      <c r="B61" s="118"/>
      <c r="C61" s="118"/>
      <c r="D61" s="118"/>
      <c r="E61" s="118"/>
      <c r="F61" s="118"/>
      <c r="G61" s="118"/>
      <c r="H61" s="118"/>
    </row>
  </sheetData>
  <sheetProtection selectLockedCells="1"/>
  <pageMargins left="0.51181102362204722" right="0.31496062992125984" top="0.55118110236220474" bottom="0.35433070866141736" header="0.31496062992125984" footer="0.31496062992125984"/>
  <pageSetup paperSize="9" scale="81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2</vt:i4>
      </vt:variant>
    </vt:vector>
  </HeadingPairs>
  <TitlesOfParts>
    <vt:vector size="9" baseType="lpstr">
      <vt:lpstr>Pdg</vt:lpstr>
      <vt:lpstr>Annexe fi - 1</vt:lpstr>
      <vt:lpstr>Annexe fi - 2</vt:lpstr>
      <vt:lpstr>Annexe fi - 3</vt:lpstr>
      <vt:lpstr>Annexe fi - 4</vt:lpstr>
      <vt:lpstr>Annexe fi - 5</vt:lpstr>
      <vt:lpstr>Annexe fi - 6</vt:lpstr>
      <vt:lpstr>'Annexe fi - 5'!Zone_d_impression</vt:lpstr>
      <vt:lpstr>Pdg!Zone_d_impression</vt:lpstr>
    </vt:vector>
  </TitlesOfParts>
  <Company>Musée du Louvre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Bonnevialle</dc:creator>
  <cp:lastModifiedBy>Ariane.Extremet</cp:lastModifiedBy>
  <cp:lastPrinted>2023-03-22T10:34:45Z</cp:lastPrinted>
  <dcterms:created xsi:type="dcterms:W3CDTF">2023-01-23T12:41:02Z</dcterms:created>
  <dcterms:modified xsi:type="dcterms:W3CDTF">2025-10-03T15:45:37Z</dcterms:modified>
</cp:coreProperties>
</file>